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4950" windowHeight="4230" tabRatio="685" activeTab="5"/>
  </bookViews>
  <sheets>
    <sheet name="Plan1" sheetId="1" r:id="rId1"/>
    <sheet name="01" sheetId="2" r:id="rId2"/>
    <sheet name="02" sheetId="3" r:id="rId3"/>
    <sheet name="03" sheetId="4" r:id="rId4"/>
    <sheet name="04" sheetId="5" r:id="rId5"/>
    <sheet name="Conclusão" sheetId="6" r:id="rId6"/>
  </sheets>
  <externalReferences>
    <externalReference r:id="rId9"/>
  </externalReferences>
  <definedNames>
    <definedName name="_xlnm.Print_Area" localSheetId="1">'01'!$A$1:$F$68</definedName>
    <definedName name="_xlnm.Print_Area" localSheetId="3">'03'!$A$1:$G$111</definedName>
    <definedName name="_xlnm.Print_Area" localSheetId="4">'04'!$A$1:$I$62</definedName>
    <definedName name="_xlnm.Print_Titles" localSheetId="2">'02'!$1:$20</definedName>
    <definedName name="_xlnm.Print_Titles" localSheetId="3">'03'!$1:$20</definedName>
    <definedName name="_xlnm.Print_Titles" localSheetId="4">'04'!$1:$19</definedName>
  </definedNames>
  <calcPr fullCalcOnLoad="1" fullPrecision="0"/>
</workbook>
</file>

<file path=xl/sharedStrings.xml><?xml version="1.0" encoding="utf-8"?>
<sst xmlns="http://schemas.openxmlformats.org/spreadsheetml/2006/main" count="941" uniqueCount="743">
  <si>
    <t>( 1 )</t>
  </si>
  <si>
    <t>( 2 )</t>
  </si>
  <si>
    <t>( 3 )</t>
  </si>
  <si>
    <t>( 4 )</t>
  </si>
  <si>
    <t>Mês/Ano</t>
  </si>
  <si>
    <t>-</t>
  </si>
  <si>
    <t>Designação</t>
  </si>
  <si>
    <t>Valor do</t>
  </si>
  <si>
    <t>$</t>
  </si>
  <si>
    <t>CONCLUSÃO</t>
  </si>
  <si>
    <t>Benefício</t>
  </si>
  <si>
    <t>Coeficiente</t>
  </si>
  <si>
    <t>Reajustado</t>
  </si>
  <si>
    <t>Juros</t>
  </si>
  <si>
    <t>( 5 )</t>
  </si>
  <si>
    <t>( 6 )</t>
  </si>
  <si>
    <t>Valores</t>
  </si>
  <si>
    <t>( 7 )</t>
  </si>
  <si>
    <t>Correção</t>
  </si>
  <si>
    <t>Principal</t>
  </si>
  <si>
    <t>Monetária</t>
  </si>
  <si>
    <t xml:space="preserve">dos </t>
  </si>
  <si>
    <t>Previdenciário</t>
  </si>
  <si>
    <t>Débitos</t>
  </si>
  <si>
    <t>Monetária e</t>
  </si>
  <si>
    <t>Judiciais</t>
  </si>
  <si>
    <t>Vigente em</t>
  </si>
  <si>
    <t>(C.5 + C.7)</t>
  </si>
  <si>
    <t>SALÁRIO ATUALIZADO A SER UTILIZADO COMO BASE DE CÁLCULO</t>
  </si>
  <si>
    <t>13.º/11</t>
  </si>
  <si>
    <t>Subtotal</t>
  </si>
  <si>
    <t>Proporcionalidades</t>
  </si>
  <si>
    <t>MANUAL DE ORIENTAÇÃO DE PROCEDIMENTOS PARA OS CÁLCULOS NA JUSTIÇA FEDERAL - CJF</t>
  </si>
  <si>
    <t>TABELA DE CORREÇÃO MONETÁRIA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</si>
  <si>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</si>
  <si>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</si>
  <si>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</si>
  <si>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</si>
  <si>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</si>
  <si>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</si>
  <si>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</si>
  <si>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</si>
  <si>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</si>
  <si>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</si>
  <si>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</si>
  <si>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</si>
  <si>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1,0000000000</t>
  </si>
  <si>
    <t>Observações</t>
  </si>
  <si>
    <t>a) Indexadores</t>
  </si>
  <si>
    <t>b) Fórmula de atualização: Valor em moeda da época X coeficiente de mês/ano = valor em REAL(R$)</t>
  </si>
  <si>
    <t>- ORTN de 10/1964 a 02/1986</t>
  </si>
  <si>
    <t>Ex: Atualizar o seguinte valor - 10/1964 Cr$ 10.000,00</t>
  </si>
  <si>
    <t>- OTN (6,17019) de 03/1986 a 01/1989</t>
  </si>
  <si>
    <t>A) Valor em moeda da época:</t>
  </si>
  <si>
    <t>10.000,00</t>
  </si>
  <si>
    <t>- IPC (IBGE) de 01/1989 a 02/1989</t>
  </si>
  <si>
    <t>B) Coeficiente do mês/ano:</t>
  </si>
  <si>
    <t>- BTN de 03/1989 a 03/1990</t>
  </si>
  <si>
    <t>C) Valor cor/mor em REAL (R$) = A x B:</t>
  </si>
  <si>
    <t>- IPC (IBGE) de 03/1990 a 02/1991</t>
  </si>
  <si>
    <t>13.º/12</t>
  </si>
  <si>
    <t>13.º/13</t>
  </si>
  <si>
    <t>13.º/10</t>
  </si>
  <si>
    <t>13.º/07</t>
  </si>
  <si>
    <t>13.º/08</t>
  </si>
  <si>
    <t>13.º/09</t>
  </si>
  <si>
    <t>na Época</t>
  </si>
  <si>
    <t>Própria</t>
  </si>
  <si>
    <t>de Reajuste</t>
  </si>
  <si>
    <t>(Col.2 x Col.3)</t>
  </si>
  <si>
    <t xml:space="preserve">Portaria MPS 77 (11/03/2008) </t>
  </si>
  <si>
    <t>Portaria MPS 48 (11/02/2009)</t>
  </si>
  <si>
    <t>Portaria MPS 333 (29/06/2010)</t>
  </si>
  <si>
    <t>Portaria MPS 15 (10/01/2013)</t>
  </si>
  <si>
    <t>Portaria MPS 19 (10/01/2014)</t>
  </si>
  <si>
    <t>Portaria MPS 02 (06/01/2012)</t>
  </si>
  <si>
    <t>Época Própria</t>
  </si>
  <si>
    <t>ocorreu em</t>
  </si>
  <si>
    <t>Citação que</t>
  </si>
  <si>
    <t>Valor do Benefício</t>
  </si>
  <si>
    <t>Devido na Época</t>
  </si>
  <si>
    <t xml:space="preserve">Própria </t>
  </si>
  <si>
    <t>Juros à</t>
  </si>
  <si>
    <t>partir da</t>
  </si>
  <si>
    <t>Valor</t>
  </si>
  <si>
    <t>(C.5 % C.6)</t>
  </si>
  <si>
    <t xml:space="preserve">        CONTEÚDO</t>
  </si>
  <si>
    <t>VALORES</t>
  </si>
  <si>
    <t>APURADOS</t>
  </si>
  <si>
    <t>I</t>
  </si>
  <si>
    <t>PRINCIPAL..................................................................................................…</t>
  </si>
  <si>
    <t>II</t>
  </si>
  <si>
    <t>CORREÇÃO MONETÁRIA..............................................................…</t>
  </si>
  <si>
    <t>III</t>
  </si>
  <si>
    <t>JUROS ................................................................................................</t>
  </si>
  <si>
    <t>IV</t>
  </si>
  <si>
    <t>V</t>
  </si>
  <si>
    <t>VI</t>
  </si>
  <si>
    <t>VII</t>
  </si>
  <si>
    <t>VIII</t>
  </si>
  <si>
    <t>IX</t>
  </si>
  <si>
    <t>Valor dos</t>
  </si>
  <si>
    <t>Honorários</t>
  </si>
  <si>
    <r>
      <t>Título:</t>
    </r>
    <r>
      <rPr>
        <b/>
        <sz val="8"/>
        <rFont val="Tahoma"/>
        <family val="2"/>
      </rPr>
      <t xml:space="preserve"> HONORÁRIOS ADVOCATÍCIOS (15%) - INCIDENTES APENAS SOBRE AS PRESTAÇÕES</t>
    </r>
  </si>
  <si>
    <t>Advocatícios</t>
  </si>
  <si>
    <t>Própria Reajustado</t>
  </si>
  <si>
    <t xml:space="preserve">Anexo 03 </t>
  </si>
  <si>
    <t>HONORÁRIOS ADVOCATÍCIOS (Anexo 04)</t>
  </si>
  <si>
    <t>dos</t>
  </si>
  <si>
    <t xml:space="preserve">Percentual </t>
  </si>
  <si>
    <t>PERCENTUAL AUXÍLIO ACIDENTE.....................................................................................</t>
  </si>
  <si>
    <t>TOTAL DOS VALORES APURADOS  VIGENTE EM 01/07/2014................................................................................................</t>
  </si>
  <si>
    <t>Consultor Contábil</t>
  </si>
  <si>
    <t xml:space="preserve">End.: R. Presidente Arthur Bernardes, 255 - Pq São Vicente </t>
  </si>
  <si>
    <t>Mauá - SP - CEP.: 09371-380</t>
  </si>
  <si>
    <t>Fone.: (11) 4546.1555</t>
  </si>
  <si>
    <t>SALÁRIO DE BENEFÍCIO TRANSCRITO DA CARTA DE CONCESSÃO VIGENTE EM 12/2006.....................................</t>
  </si>
  <si>
    <t>CORREÇÃO CFM. PORTARIA MPS Nº 142 (11/04/2007) PROPORCIONAL PARA O MÊS 10/2007.........</t>
  </si>
  <si>
    <t>SUB TOTAL SALÁRIO DE BENEFÍCIO MÊS 10/2007..............................................................</t>
  </si>
  <si>
    <r>
      <t>Título:</t>
    </r>
    <r>
      <rPr>
        <b/>
        <sz val="8"/>
        <rFont val="Tahoma"/>
        <family val="2"/>
      </rPr>
      <t xml:space="preserve"> AUXÍLIO ACIDENTE EQUIVALENTE A 50% DO SALÁRIO DE BENEFÍCIO REAJUSTADO </t>
    </r>
  </si>
  <si>
    <t xml:space="preserve">           (Valores apurados à partir do dia seguinte ao da alta médica 23/10/2007) </t>
  </si>
  <si>
    <t xml:space="preserve">           PELOS ÍNDICES PREVIDENCIÁRIOS DE MANUTENÇÃO - FLS. 139 V.ACÓRDÃO</t>
  </si>
  <si>
    <t>r.Sentença fls. 90/94 e</t>
  </si>
  <si>
    <t>v.Acórdão fls. 136/139</t>
  </si>
  <si>
    <t>dos autos</t>
  </si>
  <si>
    <t>Portaria MPS 407 (14/07/2011)</t>
  </si>
  <si>
    <t>fls.45 dos autos</t>
  </si>
  <si>
    <t>(Benefício nº 31/519.022.095-4)</t>
  </si>
  <si>
    <t xml:space="preserve"> </t>
  </si>
  <si>
    <t>fls.94 autos</t>
  </si>
  <si>
    <t>AUXÍLIO-ACIDENTE (Anexo 03)</t>
  </si>
  <si>
    <t>VALOR APURADO PARA OS HONORÁRIOS ADVOCATÍCIOS..............................................................</t>
  </si>
  <si>
    <t>VALOR APURADO PARA O AUXÍLIO ACIDENTE..............................................................</t>
  </si>
  <si>
    <r>
      <rPr>
        <sz val="8"/>
        <rFont val="Tahoma"/>
        <family val="2"/>
      </rPr>
      <t>Título</t>
    </r>
    <r>
      <rPr>
        <b/>
        <sz val="8"/>
        <rFont val="Tahoma"/>
        <family val="2"/>
      </rPr>
      <t xml:space="preserve">: AUXÍLIO ACIDENTE VALOR PRINCIPAL, JUROS E CORREÇÃO MONETÁRIA PARCELAS VENCIDAS </t>
    </r>
  </si>
  <si>
    <t>CALCULADAS DESDE O DIA SEGUINTE À CESSAÇÃO DO BENEFÍCIO (23/10/2007 ATÉ 01/07/2014)</t>
  </si>
  <si>
    <t>VALOR DO PECÚLIO MENSAL   -  Vigente em 01/07/2014</t>
  </si>
  <si>
    <t>BENEFÍCIO PREVIDENCIÁRIO</t>
  </si>
  <si>
    <t>(Cap. 4, item 4.3.1)</t>
  </si>
  <si>
    <t>Tabela válida para: 07/2014</t>
  </si>
  <si>
    <t>0,0068848816</t>
  </si>
  <si>
    <t>0,0060928156</t>
  </si>
  <si>
    <t>0,0051379713</t>
  </si>
  <si>
    <t>0,0045295273</t>
  </si>
  <si>
    <t>0,0043852749</t>
  </si>
  <si>
    <t>0,0043301142</t>
  </si>
  <si>
    <t>0,0042896458</t>
  </si>
  <si>
    <t>0,0042238537</t>
  </si>
  <si>
    <t>0,0041475190</t>
  </si>
  <si>
    <t>0,0040380537</t>
  </si>
  <si>
    <t>0,0039797003</t>
  </si>
  <si>
    <t>0,0039118645</t>
  </si>
  <si>
    <t>0,0037663466</t>
  </si>
  <si>
    <t>0,0036065383</t>
  </si>
  <si>
    <t>0,0034649630</t>
  </si>
  <si>
    <t>0,0033699861</t>
  </si>
  <si>
    <t>0,0032769546</t>
  </si>
  <si>
    <t>0,0031859702</t>
  </si>
  <si>
    <t>0,0031040945</t>
  </si>
  <si>
    <t>0,0030343242</t>
  </si>
  <si>
    <t>0,0029637889</t>
  </si>
  <si>
    <t>2,8952403846</t>
  </si>
  <si>
    <t>2,8356184656</t>
  </si>
  <si>
    <t>2,7941889750</t>
  </si>
  <si>
    <t>2,7528515132</t>
  </si>
  <si>
    <t>2,7041954574</t>
  </si>
  <si>
    <t>2,6298249177</t>
  </si>
  <si>
    <t>2,5651570918</t>
  </si>
  <si>
    <t>2,5265620677</t>
  </si>
  <si>
    <t>2,5145659732</t>
  </si>
  <si>
    <t>2,4972367191</t>
  </si>
  <si>
    <t>2,4624040181</t>
  </si>
  <si>
    <t>2,4174443941</t>
  </si>
  <si>
    <t>2,3757355537</t>
  </si>
  <si>
    <t>2,3417964743</t>
  </si>
  <si>
    <t>2,3080394350</t>
  </si>
  <si>
    <t>2,2655089288</t>
  </si>
  <si>
    <t>2,2066928316</t>
  </si>
  <si>
    <t>2,1454913164</t>
  </si>
  <si>
    <t>2,0984095198</t>
  </si>
  <si>
    <t>2,0607248232</t>
  </si>
  <si>
    <t>2,0321374364</t>
  </si>
  <si>
    <t>2,0020010568</t>
  </si>
  <si>
    <t>1,9699232144</t>
  </si>
  <si>
    <t>1,9328696335</t>
  </si>
  <si>
    <t>1,8982303927</t>
  </si>
  <si>
    <t>1,8653160754</t>
  </si>
  <si>
    <t>1,8394019862</t>
  </si>
  <si>
    <t>1,8113342895</t>
  </si>
  <si>
    <t>1,7892104040</t>
  </si>
  <si>
    <t>1,7653542652</t>
  </si>
  <si>
    <t>1,7532166118</t>
  </si>
  <si>
    <t>1,7403644172</t>
  </si>
  <si>
    <t>1,7246697481</t>
  </si>
  <si>
    <t>1,6970376225</t>
  </si>
  <si>
    <t>1,6622118866</t>
  </si>
  <si>
    <t>1,6257099491</t>
  </si>
  <si>
    <t>1,5900419479</t>
  </si>
  <si>
    <t>1,5587234853</t>
  </si>
  <si>
    <t>1,5412763901</t>
  </si>
  <si>
    <t>1,5272585702</t>
  </si>
  <si>
    <t>1,5131607988</t>
  </si>
  <si>
    <t>1,4902341200</t>
  </si>
  <si>
    <t>1,4771254311</t>
  </si>
  <si>
    <t>1,4633117183</t>
  </si>
  <si>
    <t>1,4460999022</t>
  </si>
  <si>
    <t>1,4192705905</t>
  </si>
  <si>
    <t>1,3897621386</t>
  </si>
  <si>
    <t>1,3630729825</t>
  </si>
  <si>
    <t>1,3384295557</t>
  </si>
  <si>
    <t>1,3209673128</t>
  </si>
  <si>
    <t>1,3079182436</t>
  </si>
  <si>
    <t>1,2929355182</t>
  </si>
  <si>
    <t>1,2747420171</t>
  </si>
  <si>
    <t>1,2499785102</t>
  </si>
  <si>
    <t>1,2255040289</t>
  </si>
  <si>
    <t>1,2002931720</t>
  </si>
  <si>
    <t>1,1746940171</t>
  </si>
  <si>
    <t>1,1515105593</t>
  </si>
  <si>
    <t>1,1329408646</t>
  </si>
  <si>
    <t>1,1191290043</t>
  </si>
  <si>
    <t>1,1058274389</t>
  </si>
  <si>
    <t>1,0912793841</t>
  </si>
  <si>
    <t>1,0789659355</t>
  </si>
  <si>
    <t>1,0647821890</t>
  </si>
  <si>
    <t>1,0471302866</t>
  </si>
  <si>
    <t>1,0286690026</t>
  </si>
  <si>
    <t>1,0141230865</t>
  </si>
  <si>
    <t>1,0056794675</t>
  </si>
  <si>
    <t>0,9985325068</t>
  </si>
  <si>
    <t>0,9890650243</t>
  </si>
  <si>
    <t>0,9825719472</t>
  </si>
  <si>
    <t>0,9714804056</t>
  </si>
  <si>
    <t>0,9619787110</t>
  </si>
  <si>
    <t>0,9520024384</t>
  </si>
  <si>
    <t>0,9406861093</t>
  </si>
  <si>
    <t>0,9300123780</t>
  </si>
  <si>
    <t>0,9183515585</t>
  </si>
  <si>
    <t>0,9082957301</t>
  </si>
  <si>
    <t>0,9002198790</t>
  </si>
  <si>
    <t>0,8927491746</t>
  </si>
  <si>
    <t>0,8841507171</t>
  </si>
  <si>
    <t>0,8781736778</t>
  </si>
  <si>
    <t>0,8707324692</t>
  </si>
  <si>
    <t>0,8539917681</t>
  </si>
  <si>
    <t>0,8450818257</t>
  </si>
  <si>
    <t>0,8326135729</t>
  </si>
  <si>
    <t>0,8222717824</t>
  </si>
  <si>
    <t>0,8090342696</t>
  </si>
  <si>
    <t>0,7921852070</t>
  </si>
  <si>
    <t>0,7666906051</t>
  </si>
  <si>
    <t>0,7343873743</t>
  </si>
  <si>
    <t>0,7009653466</t>
  </si>
  <si>
    <t>0,6756507982</t>
  </si>
  <si>
    <t>0,6613719149</t>
  </si>
  <si>
    <t>0,6531526074</t>
  </si>
  <si>
    <t>0,6448933715</t>
  </si>
  <si>
    <t>0,6352538876</t>
  </si>
  <si>
    <t>0,6248758063</t>
  </si>
  <si>
    <t>0,6133524841</t>
  </si>
  <si>
    <t>0,6013522259</t>
  </si>
  <si>
    <t>0,5877983125</t>
  </si>
  <si>
    <t>0,5772517510</t>
  </si>
  <si>
    <t>0,5675444427</t>
  </si>
  <si>
    <t>0,5588377950</t>
  </si>
  <si>
    <t>0,5477232804</t>
  </si>
  <si>
    <t>0,5360804823</t>
  </si>
  <si>
    <t>0,5258444691</t>
  </si>
  <si>
    <t>0,5163403055</t>
  </si>
  <si>
    <t>0,5066138068</t>
  </si>
  <si>
    <t>0,4955291229</t>
  </si>
  <si>
    <t>0,4840327358</t>
  </si>
  <si>
    <t>0,4721169604</t>
  </si>
  <si>
    <t>0,4584725068</t>
  </si>
  <si>
    <t>0,4453351639</t>
  </si>
  <si>
    <t>0,4342404058</t>
  </si>
  <si>
    <t>0,4224631303</t>
  </si>
  <si>
    <t>0,4090109686</t>
  </si>
  <si>
    <t>0,3947753230</t>
  </si>
  <si>
    <t>0,3831746234</t>
  </si>
  <si>
    <t>0,3748914584</t>
  </si>
  <si>
    <t>0,3685104980</t>
  </si>
  <si>
    <t>0,3613921387</t>
  </si>
  <si>
    <t>0,3533789269</t>
  </si>
  <si>
    <t>0,3434712713</t>
  </si>
  <si>
    <t>0,3327637329</t>
  </si>
  <si>
    <t>0,3220243982</t>
  </si>
  <si>
    <t>0,3136477442</t>
  </si>
  <si>
    <t>0,3073470664</t>
  </si>
  <si>
    <t>0,3030984650</t>
  </si>
  <si>
    <t>0,2989527414</t>
  </si>
  <si>
    <t>0,2945529919</t>
  </si>
  <si>
    <t>0,2888923143</t>
  </si>
  <si>
    <t>0,2829209630</t>
  </si>
  <si>
    <t>0,2765123753</t>
  </si>
  <si>
    <t>0,2695619448</t>
  </si>
  <si>
    <t>0,2619120338</t>
  </si>
  <si>
    <t>0,2541672192</t>
  </si>
  <si>
    <t>0,2467345769</t>
  </si>
  <si>
    <t>0,2394075260</t>
  </si>
  <si>
    <t>0,2329357388</t>
  </si>
  <si>
    <t>0,2270065493</t>
  </si>
  <si>
    <t>0,2217424598</t>
  </si>
  <si>
    <t>0,2162065580</t>
  </si>
  <si>
    <t>0,2106628001</t>
  </si>
  <si>
    <t>0,2060108209</t>
  </si>
  <si>
    <t>0,2013299890</t>
  </si>
  <si>
    <t>0,1964246850</t>
  </si>
  <si>
    <t>0,1893323516</t>
  </si>
  <si>
    <t>0,1823616473</t>
  </si>
  <si>
    <t>0,1764901726</t>
  </si>
  <si>
    <t>0,1718170655</t>
  </si>
  <si>
    <t>0,1670114892</t>
  </si>
  <si>
    <t>0,1605616052</t>
  </si>
  <si>
    <t>0,1535193353</t>
  </si>
  <si>
    <t>0,1468900094</t>
  </si>
  <si>
    <t>0,1411328051</t>
  </si>
  <si>
    <t>0,1354411825</t>
  </si>
  <si>
    <t>0,1306082185</t>
  </si>
  <si>
    <t>0,1259491005</t>
  </si>
  <si>
    <t>0,1214564731</t>
  </si>
  <si>
    <t>0,1174633892</t>
  </si>
  <si>
    <t>0,1138203910</t>
  </si>
  <si>
    <t>0,1102904546</t>
  </si>
  <si>
    <t>0,1068699320</t>
  </si>
  <si>
    <t>0,1037567308</t>
  </si>
  <si>
    <t>0,1005400434</t>
  </si>
  <si>
    <t>0,0974229748</t>
  </si>
  <si>
    <t>0,0932279165</t>
  </si>
  <si>
    <t>0,0887879194</t>
  </si>
  <si>
    <t>0,0833692362</t>
  </si>
  <si>
    <t>0,0784280139</t>
  </si>
  <si>
    <t>0,0739888196</t>
  </si>
  <si>
    <t>0,0698009006</t>
  </si>
  <si>
    <t>0,0658500070</t>
  </si>
  <si>
    <t>0,0621227826</t>
  </si>
  <si>
    <t>0,0587171688</t>
  </si>
  <si>
    <t>0,0555505662</t>
  </si>
  <si>
    <t>0,0525547436</t>
  </si>
  <si>
    <t>0,0498150021</t>
  </si>
  <si>
    <t>0,0473526206</t>
  </si>
  <si>
    <t>0,0450976748</t>
  </si>
  <si>
    <t>0,0429502469</t>
  </si>
  <si>
    <t>0,0409049849</t>
  </si>
  <si>
    <t>0,0387725565</t>
  </si>
  <si>
    <t>0,0367513178</t>
  </si>
  <si>
    <t>0,0348352904</t>
  </si>
  <si>
    <t>0,0328635536</t>
  </si>
  <si>
    <t>0,0307135919</t>
  </si>
  <si>
    <t>0,0287043490</t>
  </si>
  <si>
    <t>0,0268264787</t>
  </si>
  <si>
    <t>0,0251891749</t>
  </si>
  <si>
    <t>0,0236518282</t>
  </si>
  <si>
    <t>0,0223130151</t>
  </si>
  <si>
    <t>0,0209119454</t>
  </si>
  <si>
    <t>0,0191852646</t>
  </si>
  <si>
    <t>0,0176011453</t>
  </si>
  <si>
    <t>0,0162973522</t>
  </si>
  <si>
    <t>0,0151181511</t>
  </si>
  <si>
    <t>0,0138698760</t>
  </si>
  <si>
    <t>0,0127833014</t>
  </si>
  <si>
    <t>0,0116742574</t>
  </si>
  <si>
    <t>0,0106419791</t>
  </si>
  <si>
    <t>0,0098173270</t>
  </si>
  <si>
    <t>0,0091239065</t>
  </si>
  <si>
    <t>0,0083095648</t>
  </si>
  <si>
    <t>0,0073994306</t>
  </si>
  <si>
    <t>0,0067267557</t>
  </si>
  <si>
    <t>0,0061770032</t>
  </si>
  <si>
    <t>0,0056721807</t>
  </si>
  <si>
    <t>0,0051943063</t>
  </si>
  <si>
    <t>0,0047092535</t>
  </si>
  <si>
    <t>0,0042579144</t>
  </si>
  <si>
    <t>0,0038534066</t>
  </si>
  <si>
    <t>0,0034221287</t>
  </si>
  <si>
    <t>0,0031138572</t>
  </si>
  <si>
    <t>0,0028179701</t>
  </si>
  <si>
    <t>0,0025026377</t>
  </si>
  <si>
    <t>0,0022709962</t>
  </si>
  <si>
    <t>0,0020150812</t>
  </si>
  <si>
    <t>0,0018019259</t>
  </si>
  <si>
    <t>0,0016380266</t>
  </si>
  <si>
    <t>0,0014999117</t>
  </si>
  <si>
    <t>0,0013937887</t>
  </si>
  <si>
    <t>0,0012884013</t>
  </si>
  <si>
    <t>0,0011809361</t>
  </si>
  <si>
    <t>0,0010834276</t>
  </si>
  <si>
    <t>0,0009750069</t>
  </si>
  <si>
    <t>0,0008600978</t>
  </si>
  <si>
    <t>0,0007399963</t>
  </si>
  <si>
    <t>0,6470753574</t>
  </si>
  <si>
    <t>0,3791025716</t>
  </si>
  <si>
    <t>0,3310516806</t>
  </si>
  <si>
    <t>0,2736874623</t>
  </si>
  <si>
    <t>0,2217139021</t>
  </si>
  <si>
    <t>0,1878600180</t>
  </si>
  <si>
    <t>0,1822988800</t>
  </si>
  <si>
    <t>0,1713978889</t>
  </si>
  <si>
    <t>0,1621842077</t>
  </si>
  <si>
    <t>0,1485475490</t>
  </si>
  <si>
    <t>0,1316446165</t>
  </si>
  <si>
    <t>0,1153362448</t>
  </si>
  <si>
    <t>0,0989918303</t>
  </si>
  <si>
    <t>0,0839189903</t>
  </si>
  <si>
    <t>0,0723376635</t>
  </si>
  <si>
    <t>0,0606453249</t>
  </si>
  <si>
    <t>0,0514903808</t>
  </si>
  <si>
    <t>0,0430773578</t>
  </si>
  <si>
    <t>0,0347286318</t>
  </si>
  <si>
    <t>0,0287822287</t>
  </si>
  <si>
    <t>0,0232096312</t>
  </si>
  <si>
    <t>0,0182394020</t>
  </si>
  <si>
    <t>0,0143707782</t>
  </si>
  <si>
    <t>11,1582978854</t>
  </si>
  <si>
    <t>7,8183141013</t>
  </si>
  <si>
    <t>7,0985237891</t>
  </si>
  <si>
    <t>6,6909932176</t>
  </si>
  <si>
    <t>6,2354338184</t>
  </si>
  <si>
    <t>5,6718113878</t>
  </si>
  <si>
    <t>4,5434762421</t>
  </si>
  <si>
    <t>3,5286553646</t>
  </si>
  <si>
    <t>2,7281757848</t>
  </si>
  <si>
    <t>2,0067319686</t>
  </si>
  <si>
    <t>1,4581573235</t>
  </si>
  <si>
    <t>1,0310793905</t>
  </si>
  <si>
    <t>0,6714942425</t>
  </si>
  <si>
    <t>0,4301431054</t>
  </si>
  <si>
    <t>0,2489538097</t>
  </si>
  <si>
    <t>0,1350660860</t>
  </si>
  <si>
    <t>0,0932776837</t>
  </si>
  <si>
    <t>0,0864723127</t>
  </si>
  <si>
    <t>0,0789341056</t>
  </si>
  <si>
    <t>0,0699026794</t>
  </si>
  <si>
    <t>0,0623963933</t>
  </si>
  <si>
    <t>0,0553355740</t>
  </si>
  <si>
    <t>0,0484549685</t>
  </si>
  <si>
    <t>0,0419233159</t>
  </si>
  <si>
    <t>0,0354381368</t>
  </si>
  <si>
    <t>0,0295539461</t>
  </si>
  <si>
    <t>0,0242503866</t>
  </si>
  <si>
    <t>0,0216928049</t>
  </si>
  <si>
    <t>0,0206578468</t>
  </si>
  <si>
    <t>0,0193643108</t>
  </si>
  <si>
    <t>0,0174720841</t>
  </si>
  <si>
    <t>0,0155805993</t>
  </si>
  <si>
    <t>0,0134756956</t>
  </si>
  <si>
    <t>0,0116551597</t>
  </si>
  <si>
    <t>0,0096259991</t>
  </si>
  <si>
    <t>0,0076106887</t>
  </si>
  <si>
    <t>0,0061302366</t>
  </si>
  <si>
    <t>0,0048683581</t>
  </si>
  <si>
    <t>0,0039109561</t>
  </si>
  <si>
    <t>0,0032157179</t>
  </si>
  <si>
    <t>0,0026611369</t>
  </si>
  <si>
    <t>0,0021374594</t>
  </si>
  <si>
    <t>0,0017686879</t>
  </si>
  <si>
    <t>0,0014487942</t>
  </si>
  <si>
    <t>0,0011838488</t>
  </si>
  <si>
    <t>0,0009548708</t>
  </si>
  <si>
    <t>0,0007574131</t>
  </si>
  <si>
    <t>0,0006163342</t>
  </si>
  <si>
    <t>0,0004907901</t>
  </si>
  <si>
    <t>0,0003836995</t>
  </si>
  <si>
    <t>0,0003047895</t>
  </si>
  <si>
    <t>0,0002402377</t>
  </si>
  <si>
    <t>0,0001873198</t>
  </si>
  <si>
    <t>0,0001458990</t>
  </si>
  <si>
    <t>0,0001119373</t>
  </si>
  <si>
    <t>0,0865985719</t>
  </si>
  <si>
    <t>0,0654958190</t>
  </si>
  <si>
    <t>0,0484544048</t>
  </si>
  <si>
    <t>0,0359134337</t>
  </si>
  <si>
    <t>0,0266242373</t>
  </si>
  <si>
    <t>0,0193842281</t>
  </si>
  <si>
    <t>0,0138211965</t>
  </si>
  <si>
    <t>0,0098956086</t>
  </si>
  <si>
    <t>0,0067771178</t>
  </si>
  <si>
    <t>0,0047660248</t>
  </si>
  <si>
    <t>0,0033060019</t>
  </si>
  <si>
    <t>6,3098359892</t>
  </si>
  <si>
    <t>5,9481862643</t>
  </si>
  <si>
    <t>5,6402297216</t>
  </si>
  <si>
    <t>5,5563291514</t>
  </si>
  <si>
    <t>5,4548685952</t>
  </si>
  <si>
    <t>5,2821425347</t>
  </si>
  <si>
    <t>5,1689426895</t>
  </si>
  <si>
    <t>5,0840392344</t>
  </si>
  <si>
    <t>5,0342006479</t>
  </si>
  <si>
    <t>4,9642053527</t>
  </si>
  <si>
    <t>4,8706881405</t>
  </si>
  <si>
    <t>4,7486478897</t>
  </si>
  <si>
    <t>4,6637673244</t>
  </si>
  <si>
    <t>4,5517932114</t>
  </si>
  <si>
    <t>4,5058337075</t>
  </si>
  <si>
    <t>4,4537251236</t>
  </si>
  <si>
    <t>4,3922338495</t>
  </si>
  <si>
    <t>4,3268976943</t>
  </si>
  <si>
    <t>4,2566627587</t>
  </si>
  <si>
    <t>4,1954097760</t>
  </si>
  <si>
    <t>4,1658323666</t>
  </si>
  <si>
    <t>4,1537863861</t>
  </si>
  <si>
    <t>4,1155121233</t>
  </si>
  <si>
    <t>4,0475138900</t>
  </si>
  <si>
    <t>3,9987293915</t>
  </si>
  <si>
    <t>3,9556132075</t>
  </si>
  <si>
    <t>3,9504775866</t>
  </si>
  <si>
    <t>3,9418056142</t>
  </si>
  <si>
    <t>3,9307993760</t>
  </si>
  <si>
    <t>3,8965100872</t>
  </si>
  <si>
    <t>3,8359028227</t>
  </si>
  <si>
    <t>3,8198594132</t>
  </si>
  <si>
    <t>3,7760571502</t>
  </si>
  <si>
    <t>3,7539090865</t>
  </si>
  <si>
    <t>3,7426810433</t>
  </si>
  <si>
    <t>3,7166643927</t>
  </si>
  <si>
    <t>3,7133224025</t>
  </si>
  <si>
    <t>3,7148083258</t>
  </si>
  <si>
    <t>3,6930195108</t>
  </si>
  <si>
    <t>3,6805057911</t>
  </si>
  <si>
    <t>3,6502090558</t>
  </si>
  <si>
    <t>3,6251952089</t>
  </si>
  <si>
    <t>3,5935717773</t>
  </si>
  <si>
    <t>3,5928532067</t>
  </si>
  <si>
    <t>3,5846086068</t>
  </si>
  <si>
    <t>3,5892746639</t>
  </si>
  <si>
    <t>3,5810382758</t>
  </si>
  <si>
    <t>3,5710393657</t>
  </si>
  <si>
    <t>3,5846610777</t>
  </si>
  <si>
    <t>3,5907653788</t>
  </si>
  <si>
    <t>3,5914836756</t>
  </si>
  <si>
    <t>3,5925614441</t>
  </si>
  <si>
    <t>3,5990397156</t>
  </si>
  <si>
    <t>3,5641114236</t>
  </si>
  <si>
    <t>3,5235901371</t>
  </si>
  <si>
    <t>3,3737936969</t>
  </si>
  <si>
    <t>3,3082895634</t>
  </si>
  <si>
    <t>3,3072973742</t>
  </si>
  <si>
    <t>3,3185805482</t>
  </si>
  <si>
    <t>3,2850728055</t>
  </si>
  <si>
    <t>3,2336576489</t>
  </si>
  <si>
    <t>3,1874397722</t>
  </si>
  <si>
    <t>3,1412632031</t>
  </si>
  <si>
    <t>3,0829946051</t>
  </si>
  <si>
    <t>3,0069195408</t>
  </si>
  <si>
    <t>2,9703838198</t>
  </si>
  <si>
    <t>2,9403918231</t>
  </si>
  <si>
    <t>2,9348156733</t>
  </si>
  <si>
    <t>2,9295424969</t>
  </si>
  <si>
    <t>2,9257390361</t>
  </si>
  <si>
    <t>2,9062670469</t>
  </si>
  <si>
    <t>2,8794878103</t>
  </si>
  <si>
    <t>2,8158496092</t>
  </si>
  <si>
    <t>2,7655171961</t>
  </si>
  <si>
    <t>2,7465658915</t>
  </si>
  <si>
    <t>2,7364410596</t>
  </si>
  <si>
    <t>2,7258103990</t>
  </si>
  <si>
    <t>2,7052504952</t>
  </si>
  <si>
    <t>2,6920594042</t>
  </si>
  <si>
    <t>2,6829374169</t>
  </si>
  <si>
    <t>2,6616442629</t>
  </si>
  <si>
    <t>2,6319037504</t>
  </si>
  <si>
    <t>2,6203741044</t>
  </si>
  <si>
    <t>2,5826671638</t>
  </si>
  <si>
    <t>2,5414949456</t>
  </si>
  <si>
    <t>2,5188255160</t>
  </si>
  <si>
    <t>2,5092902132</t>
  </si>
  <si>
    <t>2,4734255428</t>
  </si>
  <si>
    <t>2,4547692962</t>
  </si>
  <si>
    <t>2,4503586507</t>
  </si>
  <si>
    <t>2,4457117982</t>
  </si>
  <si>
    <t>2,4413174268</t>
  </si>
  <si>
    <t>2,4386349284</t>
  </si>
  <si>
    <t>2,4216831463</t>
  </si>
  <si>
    <t>2,3950975634</t>
  </si>
  <si>
    <t>2,3541356040</t>
  </si>
  <si>
    <t>2,3068452758</t>
  </si>
  <si>
    <t>2,2536589251</t>
  </si>
  <si>
    <t>2,1956926395</t>
  </si>
  <si>
    <t>2,1069884267</t>
  </si>
  <si>
    <t>1,9907298060</t>
  </si>
  <si>
    <t>1,9383931899</t>
  </si>
  <si>
    <t>1,8972234411</t>
  </si>
  <si>
    <t>1,8675297187</t>
  </si>
  <si>
    <t>1,8370349387</t>
  </si>
  <si>
    <t>1,8295338499</t>
  </si>
  <si>
    <t>1,8418744085</t>
  </si>
  <si>
    <t>1,8548584174</t>
  </si>
  <si>
    <t>1,8585755685</t>
  </si>
  <si>
    <t>1,8471234033</t>
  </si>
  <si>
    <t>1,8279301369</t>
  </si>
  <si>
    <t>1,8199224781</t>
  </si>
  <si>
    <t>1,8112285808</t>
  </si>
  <si>
    <t>1,8004260247</t>
  </si>
  <si>
    <t>1,7861369293</t>
  </si>
  <si>
    <t>1,7670527594</t>
  </si>
  <si>
    <t>1,7507705929</t>
  </si>
  <si>
    <t>1,7308656381</t>
  </si>
  <si>
    <t>1,7059586419</t>
  </si>
  <si>
    <t>1,6842320485</t>
  </si>
  <si>
    <t>1,6652482189</t>
  </si>
  <si>
    <t>1,6437155452</t>
  </si>
  <si>
    <t>1,6358634008</t>
  </si>
  <si>
    <t>1,6272390339</t>
  </si>
  <si>
    <t>1,6140041996</t>
  </si>
  <si>
    <t>1,6056547946</t>
  </si>
  <si>
    <t>1,6003735619</t>
  </si>
  <si>
    <t>1,5939975715</t>
  </si>
  <si>
    <t>1,5783716917</t>
  </si>
  <si>
    <t>1,5703628414</t>
  </si>
  <si>
    <t>1,5742985877</t>
  </si>
  <si>
    <t>1,5814149550</t>
  </si>
  <si>
    <t>1,5877660192</t>
  </si>
  <si>
    <t>1,6004092522</t>
  </si>
  <si>
    <t>1,6024924925</t>
  </si>
  <si>
    <t>1,5924599945</t>
  </si>
  <si>
    <t>1,5872221615</t>
  </si>
  <si>
    <t>1,5861118831</t>
  </si>
  <si>
    <t>1,5747735138</t>
  </si>
  <si>
    <t>1,5757189452</t>
  </si>
  <si>
    <t>1,5828417330</t>
  </si>
  <si>
    <t>1,5825252279</t>
  </si>
  <si>
    <t>1,5765343971</t>
  </si>
  <si>
    <t>1,5660419164</t>
  </si>
  <si>
    <t>1,5633841633</t>
  </si>
  <si>
    <t>1,5570004615</t>
  </si>
  <si>
    <t>1,5545132403</t>
  </si>
  <si>
    <t>1,5478574532</t>
  </si>
  <si>
    <t>1,5413836419</t>
  </si>
  <si>
    <t>1,5318859490</t>
  </si>
  <si>
    <t>1,5244163091</t>
  </si>
  <si>
    <t>1,5180405389</t>
  </si>
  <si>
    <t>1,5113904210</t>
  </si>
  <si>
    <t>1,5074709964</t>
  </si>
  <si>
    <t>1,5035617359</t>
  </si>
  <si>
    <t>1,4989150991</t>
  </si>
  <si>
    <t>1,4941338707</t>
  </si>
  <si>
    <t>1,4853701866</t>
  </si>
  <si>
    <t>1,4816660216</t>
  </si>
  <si>
    <t>1,4772343186</t>
  </si>
  <si>
    <t>1,4709094082</t>
  </si>
  <si>
    <t>1,4567786552</t>
  </si>
  <si>
    <t>1,4467957644</t>
  </si>
  <si>
    <t>1,4398843197</t>
  </si>
  <si>
    <t>1,4325781710</t>
  </si>
  <si>
    <t>1,4234679760</t>
  </si>
  <si>
    <t>1,4099326228</t>
  </si>
  <si>
    <t>1,3972179395</t>
  </si>
  <si>
    <t>1,3891608069</t>
  </si>
  <si>
    <t>1,3862496825</t>
  </si>
  <si>
    <t>1,3841734224</t>
  </si>
  <si>
    <t>1,3772869875</t>
  </si>
  <si>
    <t>1,3720731096</t>
  </si>
  <si>
    <t>1,3681056034</t>
  </si>
  <si>
    <t>1,3594054088</t>
  </si>
  <si>
    <t>1,3552042755</t>
  </si>
  <si>
    <t>1,3524992770</t>
  </si>
  <si>
    <t>1,3451012202</t>
  </si>
  <si>
    <t>1,3370787478</t>
  </si>
  <si>
    <t>1,3314865044</t>
  </si>
  <si>
    <t>1,3284311129</t>
  </si>
  <si>
    <t>1,3273692175</t>
  </si>
  <si>
    <t>1,3252488194</t>
  </si>
  <si>
    <t>1,3220758374</t>
  </si>
  <si>
    <t>1,3172021893</t>
  </si>
  <si>
    <t>1,3140484730</t>
  </si>
  <si>
    <t>1,3025857186</t>
  </si>
  <si>
    <t>1,2935310016</t>
  </si>
  <si>
    <t>1,2844116787</t>
  </si>
  <si>
    <t>1,2751034237</t>
  </si>
  <si>
    <t>1,2696439547</t>
  </si>
  <si>
    <t>1,2710421010</t>
  </si>
  <si>
    <t>1,2719324537</t>
  </si>
  <si>
    <t>1,2728234301</t>
  </si>
  <si>
    <t>1,2659870998</t>
  </si>
  <si>
    <t>1,2544461948</t>
  </si>
  <si>
    <t>1,2416571264</t>
  </si>
  <si>
    <t>1,2342516167</t>
  </si>
  <si>
    <t>1,2227576944</t>
  </si>
  <si>
    <t>1,2161902669</t>
  </si>
  <si>
    <t>1,2082160411</t>
  </si>
  <si>
    <t>1,1995790717</t>
  </si>
  <si>
    <t>1,1927802245</t>
  </si>
  <si>
    <t>1,1901618683</t>
  </si>
  <si>
    <t>1,1851840951</t>
  </si>
  <si>
    <t>1,1798746592</t>
  </si>
  <si>
    <t>1,1761111036</t>
  </si>
  <si>
    <t>1,1694452656</t>
  </si>
  <si>
    <t>1,1635113577</t>
  </si>
  <si>
    <t>1,1576075592</t>
  </si>
  <si>
    <t>1,1531104285</t>
  </si>
  <si>
    <t>1,1510385591</t>
  </si>
  <si>
    <t>1,1437187590</t>
  </si>
  <si>
    <t>1,1374627141</t>
  </si>
  <si>
    <t>1,1345129803</t>
  </si>
  <si>
    <t>1,1296554619</t>
  </si>
  <si>
    <t>1,1245947853</t>
  </si>
  <si>
    <t>1,1175541939</t>
  </si>
  <si>
    <t>1,1096754979</t>
  </si>
  <si>
    <t>1,1037154345</t>
  </si>
  <si>
    <t>1,0956079358</t>
  </si>
  <si>
    <t>1,0856202297</t>
  </si>
  <si>
    <t>1,0800042078</t>
  </si>
  <si>
    <t>1,0735628308</t>
  </si>
  <si>
    <t>1,0672659616</t>
  </si>
  <si>
    <t>1,0635435592</t>
  </si>
  <si>
    <t>1,0605739521</t>
  </si>
  <si>
    <t>1,0619544930</t>
  </si>
  <si>
    <t>1,0602580800</t>
  </si>
  <si>
    <t>1,0574030917</t>
  </si>
  <si>
    <t>1,0509920402</t>
  </si>
  <si>
    <t>1,0453471655</t>
  </si>
  <si>
    <t>1,0378744694</t>
  </si>
  <si>
    <t>1,0313767956</t>
  </si>
  <si>
    <t>1,0248179606</t>
  </si>
  <si>
    <t>1,0164828016</t>
  </si>
  <si>
    <t>1,0086156000</t>
  </si>
  <si>
    <t>1,0026000000</t>
  </si>
  <si>
    <t>68,84</t>
  </si>
  <si>
    <t>- INPC de 03/1991 a 12/1992</t>
  </si>
  <si>
    <t>- IRSM de 01/1993 a 02/1994</t>
  </si>
  <si>
    <t>- URV (DE 28/02 A 01/04/94) em 03/1994</t>
  </si>
  <si>
    <t>- URV de 04/1994 a 07/1994</t>
  </si>
  <si>
    <t>- IPC-R de 07/1994 a 06/1995</t>
  </si>
  <si>
    <t>- INPC de 07/1995 a 04/1996</t>
  </si>
  <si>
    <t>- IGP-di de 05/1996 a 08/2006</t>
  </si>
  <si>
    <t>- INPC de 09/2006 a 07/2014</t>
  </si>
  <si>
    <t>Abono/07</t>
  </si>
  <si>
    <t>Abono/08</t>
  </si>
  <si>
    <t>Abono/09</t>
  </si>
  <si>
    <t>Abono/10</t>
  </si>
  <si>
    <t>Abono/11</t>
  </si>
  <si>
    <t>Abono/12</t>
  </si>
  <si>
    <t>Abono/13</t>
  </si>
  <si>
    <t>AUXÍLIO ACIDENTE MENSAL EM 10/2007..............................................................................................................................</t>
  </si>
  <si>
    <t xml:space="preserve">           VENCIDAS ATÉ A DATA DA r.SENTENÇA EM 30/08/2010 (FLS. 94 AUTOS)</t>
  </si>
  <si>
    <r>
      <t xml:space="preserve">Requerente: </t>
    </r>
    <r>
      <rPr>
        <b/>
        <sz val="8"/>
        <rFont val="Tahoma"/>
        <family val="2"/>
      </rPr>
      <t>XXXXXXXXXXXXXXX</t>
    </r>
  </si>
  <si>
    <r>
      <t xml:space="preserve">Requerido  : </t>
    </r>
    <r>
      <rPr>
        <b/>
        <sz val="8"/>
        <rFont val="Tahoma"/>
        <family val="2"/>
      </rPr>
      <t>XXXXXXXXXXXXX</t>
    </r>
  </si>
  <si>
    <r>
      <t>Processo    :</t>
    </r>
    <r>
      <rPr>
        <b/>
        <sz val="8"/>
        <rFont val="Tahoma"/>
        <family val="2"/>
      </rPr>
      <t xml:space="preserve"> XXXXXXXXXXXXXXX</t>
    </r>
  </si>
  <si>
    <r>
      <t>Data Nascimento:</t>
    </r>
    <r>
      <rPr>
        <b/>
        <sz val="8"/>
        <rFont val="Tahoma"/>
        <family val="2"/>
      </rPr>
      <t xml:space="preserve"> XXXXXXXXX</t>
    </r>
  </si>
  <si>
    <r>
      <t xml:space="preserve">Requerente: </t>
    </r>
    <r>
      <rPr>
        <b/>
        <sz val="8"/>
        <rFont val="Tahoma"/>
        <family val="2"/>
      </rPr>
      <t>XXXXXXXXXXXXXX</t>
    </r>
  </si>
  <si>
    <r>
      <t>Processo    :</t>
    </r>
    <r>
      <rPr>
        <b/>
        <sz val="8"/>
        <rFont val="Tahoma"/>
        <family val="2"/>
      </rPr>
      <t xml:space="preserve"> XXXXXXXXXXXXXXXXXXXX</t>
    </r>
  </si>
  <si>
    <r>
      <t xml:space="preserve">Requerido  : </t>
    </r>
    <r>
      <rPr>
        <b/>
        <sz val="8"/>
        <rFont val="Tahoma"/>
        <family val="2"/>
      </rPr>
      <t>XXXXXXXXXXXXXXXXXX</t>
    </r>
  </si>
  <si>
    <t>"Todos os direitos reservados à Sentença Assessoria"</t>
  </si>
  <si>
    <t>www.sentença.com.br</t>
  </si>
</sst>
</file>

<file path=xl/styles.xml><?xml version="1.0" encoding="utf-8"?>
<styleSheet xmlns="http://schemas.openxmlformats.org/spreadsheetml/2006/main">
  <numFmts count="5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0.0000000"/>
    <numFmt numFmtId="188" formatCode="_(* #,##0.0000000_);_(* \(#,##0.0000000\);_(* &quot;-&quot;??_);_(@_)"/>
    <numFmt numFmtId="189" formatCode="_(* #,##0.0_);_(* \(#,##0.0\);_(* &quot;-&quot;??_);_(@_)"/>
    <numFmt numFmtId="190" formatCode="_(* #,##0_);_(* \(#,##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_);_(* \(#,##0.000000\);_(* &quot;-&quot;??????_);_(@_)"/>
    <numFmt numFmtId="194" formatCode="_(* #,##0.0_);_(* \(#,##0.0\);_(* &quot;-&quot;?_);_(@_)"/>
    <numFmt numFmtId="195" formatCode="_(* #,##0.0000000_);_(* \(#,##0.0000000\);_(* &quot;-&quot;???????_);_(@_)"/>
    <numFmt numFmtId="196" formatCode="_(* #,##0.0000000000_);_(* \(#,##0.0000000000\);_(* &quot;-&quot;??_);_(@_)"/>
    <numFmt numFmtId="197" formatCode="_(* #,##0.000_);_(* \(#,##0.000\);_(* &quot;-&quot;???_);_(@_)"/>
    <numFmt numFmtId="198" formatCode="_(* #,##0.00_);_(* \(#,##0.00\);_(* &quot;-&quot;???_);_(@_)"/>
    <numFmt numFmtId="199" formatCode="&quot;Sim&quot;;&quot;Sim&quot;;&quot;Não&quot;"/>
    <numFmt numFmtId="200" formatCode="&quot;Verdadeiro&quot;;&quot;Verdadeiro&quot;;&quot;Falso&quot;"/>
    <numFmt numFmtId="201" formatCode="&quot;Ativar&quot;;&quot;Ativar&quot;;&quot;Desativar&quot;"/>
    <numFmt numFmtId="202" formatCode="[$€-2]\ #,##0.00_);[Red]\([$€-2]\ #,##0.00\)"/>
    <numFmt numFmtId="203" formatCode="_-* #,##0.0_-;\-* #,##0.0_-;_-* &quot;-&quot;?_-;_-@_-"/>
    <numFmt numFmtId="204" formatCode="[$-416]dddd\,\ d&quot; de &quot;mmmm&quot; de &quot;yyyy"/>
    <numFmt numFmtId="205" formatCode="#,##0.00000"/>
    <numFmt numFmtId="206" formatCode="_-* #,##0.00000_-;\-* #,##0.00000_-;_-* &quot;-&quot;?????_-;_-@_-"/>
    <numFmt numFmtId="207" formatCode="#,##0.000000"/>
    <numFmt numFmtId="208" formatCode="0.000000000"/>
    <numFmt numFmtId="209" formatCode="0.00000000"/>
    <numFmt numFmtId="210" formatCode="_-* #,##0.000000000_-;\-* #,##0.000000000_-;_-* &quot;-&quot;?????????_-;_-@_-"/>
    <numFmt numFmtId="211" formatCode="#,##0.00000000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Accounting"/>
      <sz val="8"/>
      <name val="Tahoma"/>
      <family val="2"/>
    </font>
    <font>
      <u val="single"/>
      <sz val="8"/>
      <name val="Tahoma"/>
      <family val="2"/>
    </font>
    <font>
      <b/>
      <u val="single"/>
      <sz val="14"/>
      <name val="Tahoma"/>
      <family val="2"/>
    </font>
    <font>
      <b/>
      <u val="single"/>
      <sz val="8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9"/>
      <name val="Tahoma"/>
      <family val="2"/>
    </font>
    <font>
      <i/>
      <sz val="8"/>
      <name val="Tahoma"/>
      <family val="2"/>
    </font>
    <font>
      <b/>
      <i/>
      <u val="single"/>
      <sz val="10"/>
      <name val="Tahoma"/>
      <family val="2"/>
    </font>
    <font>
      <b/>
      <sz val="9.5"/>
      <name val="Tahoma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i/>
      <sz val="10"/>
      <name val="Tahoma"/>
      <family val="2"/>
    </font>
    <font>
      <i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0" fontId="44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171" fontId="5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 quotePrefix="1">
      <alignment horizontal="center"/>
    </xf>
    <xf numFmtId="17" fontId="5" fillId="0" borderId="11" xfId="0" applyNumberFormat="1" applyFont="1" applyBorder="1" applyAlignment="1">
      <alignment horizontal="right"/>
    </xf>
    <xf numFmtId="186" fontId="5" fillId="0" borderId="12" xfId="54" applyNumberFormat="1" applyFont="1" applyBorder="1" applyAlignment="1">
      <alignment/>
    </xf>
    <xf numFmtId="171" fontId="5" fillId="0" borderId="12" xfId="54" applyFont="1" applyBorder="1" applyAlignment="1">
      <alignment/>
    </xf>
    <xf numFmtId="17" fontId="5" fillId="0" borderId="12" xfId="0" applyNumberFormat="1" applyFont="1" applyBorder="1" applyAlignment="1">
      <alignment horizontal="right"/>
    </xf>
    <xf numFmtId="171" fontId="5" fillId="0" borderId="0" xfId="54" applyFont="1" applyBorder="1" applyAlignment="1">
      <alignment/>
    </xf>
    <xf numFmtId="180" fontId="5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0" fontId="6" fillId="0" borderId="13" xfId="0" applyFont="1" applyBorder="1" applyAlignment="1" quotePrefix="1">
      <alignment horizontal="centerContinuous"/>
    </xf>
    <xf numFmtId="180" fontId="6" fillId="0" borderId="10" xfId="0" applyNumberFormat="1" applyFont="1" applyBorder="1" applyAlignment="1" quotePrefix="1">
      <alignment horizontal="center"/>
    </xf>
    <xf numFmtId="17" fontId="5" fillId="0" borderId="0" xfId="0" applyNumberFormat="1" applyFont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80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80" fontId="5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80" fontId="5" fillId="0" borderId="21" xfId="0" applyNumberFormat="1" applyFont="1" applyFill="1" applyBorder="1" applyAlignment="1">
      <alignment horizontal="center"/>
    </xf>
    <xf numFmtId="17" fontId="5" fillId="0" borderId="22" xfId="0" applyNumberFormat="1" applyFont="1" applyBorder="1" applyAlignment="1">
      <alignment horizontal="center"/>
    </xf>
    <xf numFmtId="17" fontId="5" fillId="0" borderId="22" xfId="0" applyNumberFormat="1" applyFont="1" applyBorder="1" applyAlignment="1">
      <alignment/>
    </xf>
    <xf numFmtId="171" fontId="5" fillId="0" borderId="11" xfId="54" applyFont="1" applyBorder="1" applyAlignment="1">
      <alignment/>
    </xf>
    <xf numFmtId="186" fontId="5" fillId="0" borderId="11" xfId="54" applyNumberFormat="1" applyFont="1" applyBorder="1" applyAlignment="1">
      <alignment/>
    </xf>
    <xf numFmtId="17" fontId="5" fillId="0" borderId="0" xfId="0" applyNumberFormat="1" applyFont="1" applyBorder="1" applyAlignment="1">
      <alignment horizontal="right"/>
    </xf>
    <xf numFmtId="171" fontId="5" fillId="0" borderId="0" xfId="54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 quotePrefix="1">
      <alignment horizontal="centerContinuous"/>
    </xf>
    <xf numFmtId="49" fontId="6" fillId="0" borderId="10" xfId="0" applyNumberFormat="1" applyFont="1" applyBorder="1" applyAlignment="1">
      <alignment horizontal="centerContinuous"/>
    </xf>
    <xf numFmtId="0" fontId="5" fillId="0" borderId="23" xfId="0" applyFont="1" applyFill="1" applyBorder="1" applyAlignment="1">
      <alignment horizontal="centerContinuous"/>
    </xf>
    <xf numFmtId="0" fontId="5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Continuous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Continuous"/>
    </xf>
    <xf numFmtId="0" fontId="5" fillId="0" borderId="2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171" fontId="5" fillId="0" borderId="12" xfId="0" applyNumberFormat="1" applyFont="1" applyBorder="1" applyAlignment="1">
      <alignment horizontal="right"/>
    </xf>
    <xf numFmtId="189" fontId="5" fillId="0" borderId="12" xfId="54" applyNumberFormat="1" applyFont="1" applyBorder="1" applyAlignment="1">
      <alignment/>
    </xf>
    <xf numFmtId="171" fontId="5" fillId="0" borderId="12" xfId="0" applyNumberFormat="1" applyFont="1" applyBorder="1" applyAlignment="1">
      <alignment/>
    </xf>
    <xf numFmtId="186" fontId="5" fillId="0" borderId="0" xfId="54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90" fontId="5" fillId="0" borderId="12" xfId="54" applyNumberFormat="1" applyFont="1" applyBorder="1" applyAlignment="1">
      <alignment/>
    </xf>
    <xf numFmtId="171" fontId="5" fillId="0" borderId="0" xfId="0" applyNumberFormat="1" applyFont="1" applyBorder="1" applyAlignment="1">
      <alignment horizontal="right"/>
    </xf>
    <xf numFmtId="189" fontId="5" fillId="0" borderId="0" xfId="54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9" fontId="6" fillId="0" borderId="0" xfId="0" applyNumberFormat="1" applyFont="1" applyAlignment="1">
      <alignment/>
    </xf>
    <xf numFmtId="0" fontId="9" fillId="33" borderId="35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49" fontId="10" fillId="34" borderId="36" xfId="0" applyNumberFormat="1" applyFont="1" applyFill="1" applyBorder="1" applyAlignment="1">
      <alignment horizontal="center" vertical="center"/>
    </xf>
    <xf numFmtId="14" fontId="5" fillId="0" borderId="27" xfId="0" applyNumberFormat="1" applyFont="1" applyFill="1" applyBorder="1" applyAlignment="1">
      <alignment horizontal="centerContinuous"/>
    </xf>
    <xf numFmtId="0" fontId="6" fillId="0" borderId="0" xfId="0" applyFont="1" applyAlignment="1">
      <alignment horizontal="center"/>
    </xf>
    <xf numFmtId="171" fontId="6" fillId="0" borderId="0" xfId="54" applyFont="1" applyAlignment="1">
      <alignment/>
    </xf>
    <xf numFmtId="10" fontId="5" fillId="0" borderId="0" xfId="0" applyNumberFormat="1" applyFont="1" applyAlignment="1">
      <alignment/>
    </xf>
    <xf numFmtId="192" fontId="12" fillId="0" borderId="0" xfId="0" applyNumberFormat="1" applyFont="1" applyAlignment="1">
      <alignment/>
    </xf>
    <xf numFmtId="205" fontId="12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9" fontId="13" fillId="0" borderId="0" xfId="52" applyFont="1" applyBorder="1" applyAlignment="1" quotePrefix="1">
      <alignment horizontal="right"/>
    </xf>
    <xf numFmtId="190" fontId="5" fillId="0" borderId="0" xfId="54" applyNumberFormat="1" applyFont="1" applyBorder="1" applyAlignment="1">
      <alignment horizontal="right"/>
    </xf>
    <xf numFmtId="186" fontId="5" fillId="35" borderId="12" xfId="54" applyNumberFormat="1" applyFont="1" applyFill="1" applyBorder="1" applyAlignment="1">
      <alignment/>
    </xf>
    <xf numFmtId="14" fontId="6" fillId="0" borderId="27" xfId="0" applyNumberFormat="1" applyFont="1" applyFill="1" applyBorder="1" applyAlignment="1" quotePrefix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 quotePrefix="1">
      <alignment horizontal="right"/>
    </xf>
    <xf numFmtId="0" fontId="0" fillId="0" borderId="0" xfId="0" applyNumberFormat="1" applyAlignment="1" quotePrefix="1">
      <alignment horizontal="right"/>
    </xf>
    <xf numFmtId="0" fontId="1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4" fontId="5" fillId="0" borderId="0" xfId="0" applyNumberFormat="1" applyFont="1" applyFill="1" applyBorder="1" applyAlignment="1">
      <alignment horizontal="left"/>
    </xf>
    <xf numFmtId="0" fontId="5" fillId="0" borderId="38" xfId="0" applyNumberFormat="1" applyFont="1" applyBorder="1" applyAlignment="1">
      <alignment/>
    </xf>
    <xf numFmtId="0" fontId="5" fillId="0" borderId="39" xfId="0" applyNumberFormat="1" applyFont="1" applyBorder="1" applyAlignment="1">
      <alignment/>
    </xf>
    <xf numFmtId="0" fontId="5" fillId="0" borderId="39" xfId="0" applyNumberFormat="1" applyFont="1" applyBorder="1" applyAlignment="1">
      <alignment horizontal="right"/>
    </xf>
    <xf numFmtId="0" fontId="5" fillId="0" borderId="40" xfId="0" applyNumberFormat="1" applyFont="1" applyBorder="1" applyAlignment="1">
      <alignment/>
    </xf>
    <xf numFmtId="0" fontId="5" fillId="0" borderId="4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 horizontal="right"/>
    </xf>
    <xf numFmtId="0" fontId="17" fillId="0" borderId="0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/>
    </xf>
    <xf numFmtId="0" fontId="1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 quotePrefix="1">
      <alignment horizontal="left"/>
    </xf>
    <xf numFmtId="171" fontId="5" fillId="0" borderId="0" xfId="0" applyNumberFormat="1" applyFont="1" applyFill="1" applyBorder="1" applyAlignment="1">
      <alignment horizontal="right"/>
    </xf>
    <xf numFmtId="0" fontId="18" fillId="0" borderId="41" xfId="0" applyNumberFormat="1" applyFont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/>
    </xf>
    <xf numFmtId="0" fontId="18" fillId="0" borderId="0" xfId="0" applyNumberFormat="1" applyFont="1" applyBorder="1" applyAlignment="1">
      <alignment horizontal="right"/>
    </xf>
    <xf numFmtId="171" fontId="18" fillId="0" borderId="0" xfId="0" applyNumberFormat="1" applyFont="1" applyBorder="1" applyAlignment="1">
      <alignment/>
    </xf>
    <xf numFmtId="0" fontId="18" fillId="0" borderId="18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0" fillId="0" borderId="0" xfId="0" applyNumberFormat="1" applyBorder="1" applyAlignment="1">
      <alignment horizontal="left"/>
    </xf>
    <xf numFmtId="171" fontId="5" fillId="0" borderId="0" xfId="0" applyNumberFormat="1" applyFont="1" applyBorder="1" applyAlignment="1">
      <alignment/>
    </xf>
    <xf numFmtId="0" fontId="5" fillId="0" borderId="42" xfId="0" applyNumberFormat="1" applyFont="1" applyBorder="1" applyAlignment="1">
      <alignment/>
    </xf>
    <xf numFmtId="0" fontId="5" fillId="0" borderId="43" xfId="0" applyNumberFormat="1" applyFont="1" applyBorder="1" applyAlignment="1">
      <alignment/>
    </xf>
    <xf numFmtId="0" fontId="5" fillId="0" borderId="43" xfId="0" applyNumberFormat="1" applyFont="1" applyBorder="1" applyAlignment="1">
      <alignment horizontal="right"/>
    </xf>
    <xf numFmtId="171" fontId="5" fillId="0" borderId="43" xfId="0" applyNumberFormat="1" applyFont="1" applyBorder="1" applyAlignment="1">
      <alignment/>
    </xf>
    <xf numFmtId="0" fontId="5" fillId="0" borderId="36" xfId="0" applyNumberFormat="1" applyFont="1" applyBorder="1" applyAlignment="1">
      <alignment/>
    </xf>
    <xf numFmtId="171" fontId="5" fillId="0" borderId="0" xfId="0" applyNumberFormat="1" applyFont="1" applyAlignment="1">
      <alignment horizontal="right"/>
    </xf>
    <xf numFmtId="171" fontId="5" fillId="0" borderId="0" xfId="0" applyNumberFormat="1" applyFont="1" applyAlignment="1">
      <alignment/>
    </xf>
    <xf numFmtId="171" fontId="5" fillId="0" borderId="0" xfId="0" applyNumberFormat="1" applyFont="1" applyAlignment="1" quotePrefix="1">
      <alignment horizontal="left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 quotePrefix="1">
      <alignment horizontal="left"/>
    </xf>
    <xf numFmtId="190" fontId="5" fillId="0" borderId="12" xfId="0" applyNumberFormat="1" applyFont="1" applyBorder="1" applyAlignment="1">
      <alignment horizontal="right"/>
    </xf>
    <xf numFmtId="171" fontId="6" fillId="0" borderId="0" xfId="0" applyNumberFormat="1" applyFont="1" applyBorder="1" applyAlignment="1">
      <alignment/>
    </xf>
    <xf numFmtId="17" fontId="6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NumberFormat="1" applyFont="1" applyAlignment="1">
      <alignment horizontal="left"/>
    </xf>
    <xf numFmtId="0" fontId="17" fillId="0" borderId="0" xfId="0" applyNumberFormat="1" applyFont="1" applyAlignment="1">
      <alignment horizontal="left"/>
    </xf>
    <xf numFmtId="0" fontId="21" fillId="0" borderId="0" xfId="0" applyNumberFormat="1" applyFont="1" applyAlignment="1">
      <alignment horizontal="left"/>
    </xf>
    <xf numFmtId="0" fontId="21" fillId="0" borderId="0" xfId="0" applyNumberFormat="1" applyFont="1" applyAlignment="1">
      <alignment/>
    </xf>
    <xf numFmtId="0" fontId="21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 horizontal="center"/>
    </xf>
    <xf numFmtId="171" fontId="19" fillId="0" borderId="0" xfId="54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71" fontId="21" fillId="0" borderId="0" xfId="0" applyNumberFormat="1" applyFont="1" applyAlignment="1">
      <alignment/>
    </xf>
    <xf numFmtId="171" fontId="6" fillId="0" borderId="35" xfId="0" applyNumberFormat="1" applyFont="1" applyBorder="1" applyAlignment="1">
      <alignment/>
    </xf>
    <xf numFmtId="0" fontId="6" fillId="0" borderId="41" xfId="0" applyFont="1" applyBorder="1" applyAlignment="1">
      <alignment/>
    </xf>
    <xf numFmtId="0" fontId="6" fillId="0" borderId="0" xfId="0" applyFont="1" applyBorder="1" applyAlignment="1">
      <alignment/>
    </xf>
    <xf numFmtId="171" fontId="6" fillId="0" borderId="18" xfId="0" applyNumberFormat="1" applyFont="1" applyBorder="1" applyAlignment="1">
      <alignment/>
    </xf>
    <xf numFmtId="0" fontId="23" fillId="0" borderId="41" xfId="0" applyNumberFormat="1" applyFont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 horizontal="center"/>
    </xf>
    <xf numFmtId="0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 horizontal="right"/>
    </xf>
    <xf numFmtId="171" fontId="23" fillId="0" borderId="0" xfId="0" applyNumberFormat="1" applyFont="1" applyBorder="1" applyAlignment="1">
      <alignment/>
    </xf>
    <xf numFmtId="0" fontId="23" fillId="0" borderId="18" xfId="0" applyNumberFormat="1" applyFont="1" applyBorder="1" applyAlignment="1">
      <alignment/>
    </xf>
    <xf numFmtId="0" fontId="23" fillId="0" borderId="0" xfId="0" applyNumberFormat="1" applyFont="1" applyAlignment="1">
      <alignment/>
    </xf>
    <xf numFmtId="8" fontId="6" fillId="0" borderId="0" xfId="0" applyNumberFormat="1" applyFont="1" applyBorder="1" applyAlignment="1">
      <alignment/>
    </xf>
    <xf numFmtId="0" fontId="21" fillId="0" borderId="41" xfId="0" applyNumberFormat="1" applyFont="1" applyBorder="1" applyAlignment="1">
      <alignment/>
    </xf>
    <xf numFmtId="0" fontId="24" fillId="0" borderId="39" xfId="0" applyNumberFormat="1" applyFont="1" applyBorder="1" applyAlignment="1">
      <alignment/>
    </xf>
    <xf numFmtId="0" fontId="24" fillId="0" borderId="39" xfId="0" applyNumberFormat="1" applyFont="1" applyBorder="1" applyAlignment="1">
      <alignment horizontal="center"/>
    </xf>
    <xf numFmtId="0" fontId="21" fillId="0" borderId="39" xfId="0" applyNumberFormat="1" applyFont="1" applyBorder="1" applyAlignment="1">
      <alignment/>
    </xf>
    <xf numFmtId="0" fontId="21" fillId="0" borderId="39" xfId="0" applyNumberFormat="1" applyFont="1" applyBorder="1" applyAlignment="1">
      <alignment horizontal="right"/>
    </xf>
    <xf numFmtId="171" fontId="17" fillId="0" borderId="39" xfId="54" applyFont="1" applyBorder="1" applyAlignment="1">
      <alignment/>
    </xf>
    <xf numFmtId="171" fontId="21" fillId="0" borderId="0" xfId="54" applyFont="1" applyBorder="1" applyAlignment="1">
      <alignment/>
    </xf>
    <xf numFmtId="0" fontId="21" fillId="0" borderId="18" xfId="0" applyNumberFormat="1" applyFont="1" applyBorder="1" applyAlignment="1">
      <alignment/>
    </xf>
    <xf numFmtId="0" fontId="21" fillId="0" borderId="39" xfId="0" applyNumberFormat="1" applyFont="1" applyBorder="1" applyAlignment="1">
      <alignment horizontal="center"/>
    </xf>
    <xf numFmtId="208" fontId="5" fillId="0" borderId="12" xfId="0" applyNumberFormat="1" applyFont="1" applyBorder="1" applyAlignment="1">
      <alignment horizontal="center"/>
    </xf>
    <xf numFmtId="208" fontId="5" fillId="35" borderId="12" xfId="54" applyNumberFormat="1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192" fontId="5" fillId="0" borderId="12" xfId="54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6" fillId="0" borderId="35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211" fontId="5" fillId="0" borderId="0" xfId="0" applyNumberFormat="1" applyFont="1" applyAlignment="1">
      <alignment/>
    </xf>
    <xf numFmtId="211" fontId="6" fillId="0" borderId="0" xfId="0" applyNumberFormat="1" applyFont="1" applyAlignment="1">
      <alignment/>
    </xf>
    <xf numFmtId="211" fontId="5" fillId="0" borderId="12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17" fillId="35" borderId="0" xfId="0" applyFont="1" applyFill="1" applyAlignment="1">
      <alignment/>
    </xf>
    <xf numFmtId="0" fontId="17" fillId="35" borderId="0" xfId="0" applyFont="1" applyFill="1" applyAlignment="1">
      <alignment horizontal="center"/>
    </xf>
    <xf numFmtId="171" fontId="20" fillId="0" borderId="0" xfId="54" applyFont="1" applyAlignment="1">
      <alignment/>
    </xf>
    <xf numFmtId="190" fontId="5" fillId="0" borderId="0" xfId="54" applyNumberFormat="1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39" xfId="0" applyFont="1" applyBorder="1" applyAlignment="1">
      <alignment horizontal="left"/>
    </xf>
    <xf numFmtId="0" fontId="6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80" fontId="5" fillId="0" borderId="44" xfId="0" applyNumberFormat="1" applyFont="1" applyFill="1" applyBorder="1" applyAlignment="1">
      <alignment horizontal="center"/>
    </xf>
    <xf numFmtId="180" fontId="5" fillId="0" borderId="45" xfId="0" applyNumberFormat="1" applyFont="1" applyFill="1" applyBorder="1" applyAlignment="1">
      <alignment horizontal="center"/>
    </xf>
    <xf numFmtId="0" fontId="14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44" applyFont="1" applyAlignment="1" applyProtection="1">
      <alignment/>
      <protection/>
    </xf>
    <xf numFmtId="0" fontId="21" fillId="0" borderId="0" xfId="0" applyFont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Nota 2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Public%20C\Arquivos%20da%20DrAna\ACIDENTA\Ronaldo%20Augusto%20Furlan(06_201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Plan1"/>
      <sheetName val="03"/>
      <sheetName val="Plan2"/>
      <sheetName val="Conclusã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&#231;a.com.br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&#231;a.com.br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&#231;a.com.br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&#231;a.com.br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&#231;a.com.br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F67" sqref="F67:I67"/>
    </sheetView>
  </sheetViews>
  <sheetFormatPr defaultColWidth="9.140625" defaultRowHeight="12.75"/>
  <cols>
    <col min="1" max="1" width="5.00390625" style="63" customWidth="1"/>
    <col min="2" max="7" width="10.28125" style="63" customWidth="1"/>
    <col min="8" max="9" width="9.7109375" style="63" customWidth="1"/>
    <col min="10" max="10" width="10.00390625" style="63" customWidth="1"/>
    <col min="11" max="12" width="10.28125" style="63" customWidth="1"/>
    <col min="13" max="13" width="11.140625" style="63" customWidth="1"/>
    <col min="14" max="16384" width="9.140625" style="63" customWidth="1"/>
  </cols>
  <sheetData>
    <row r="1" spans="1:13" ht="12.75">
      <c r="A1" s="187" t="s">
        <v>32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25.5" customHeight="1">
      <c r="A2" s="188" t="s">
        <v>33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s="64" customFormat="1" ht="14.25" customHeight="1">
      <c r="A3" s="188" t="s">
        <v>136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4" spans="1:13" s="64" customFormat="1" ht="14.25" customHeight="1">
      <c r="A4" s="188" t="s">
        <v>137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</row>
    <row r="5" spans="1:13" s="64" customFormat="1" ht="14.25" customHeight="1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</row>
    <row r="6" spans="1:13" s="64" customFormat="1" ht="14.25" customHeight="1">
      <c r="A6" s="188" t="s">
        <v>138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</row>
    <row r="7" spans="2:13" s="64" customFormat="1" ht="13.5" customHeight="1">
      <c r="B7" s="66" t="s">
        <v>34</v>
      </c>
      <c r="C7" s="66" t="s">
        <v>35</v>
      </c>
      <c r="D7" s="66" t="s">
        <v>36</v>
      </c>
      <c r="E7" s="66" t="s">
        <v>37</v>
      </c>
      <c r="F7" s="66" t="s">
        <v>38</v>
      </c>
      <c r="G7" s="66" t="s">
        <v>39</v>
      </c>
      <c r="H7" s="66" t="s">
        <v>40</v>
      </c>
      <c r="I7" s="66" t="s">
        <v>41</v>
      </c>
      <c r="J7" s="66" t="s">
        <v>42</v>
      </c>
      <c r="K7" s="66" t="s">
        <v>43</v>
      </c>
      <c r="L7" s="66" t="s">
        <v>44</v>
      </c>
      <c r="M7" s="66" t="s">
        <v>45</v>
      </c>
    </row>
    <row r="8" spans="1:13" ht="11.25">
      <c r="A8" s="67">
        <v>1964</v>
      </c>
      <c r="B8" s="68"/>
      <c r="C8" s="68"/>
      <c r="D8" s="68"/>
      <c r="E8" s="68"/>
      <c r="F8" s="68"/>
      <c r="G8" s="68"/>
      <c r="H8" s="68"/>
      <c r="I8" s="68"/>
      <c r="J8" s="68"/>
      <c r="K8" s="68" t="s">
        <v>139</v>
      </c>
      <c r="L8" s="68" t="s">
        <v>139</v>
      </c>
      <c r="M8" s="68" t="s">
        <v>139</v>
      </c>
    </row>
    <row r="9" spans="1:13" ht="11.25">
      <c r="A9" s="69">
        <v>1965</v>
      </c>
      <c r="B9" s="70" t="s">
        <v>140</v>
      </c>
      <c r="C9" s="70" t="s">
        <v>140</v>
      </c>
      <c r="D9" s="70" t="s">
        <v>140</v>
      </c>
      <c r="E9" s="70" t="s">
        <v>141</v>
      </c>
      <c r="F9" s="70" t="s">
        <v>141</v>
      </c>
      <c r="G9" s="70" t="s">
        <v>141</v>
      </c>
      <c r="H9" s="70" t="s">
        <v>142</v>
      </c>
      <c r="I9" s="70" t="s">
        <v>142</v>
      </c>
      <c r="J9" s="70" t="s">
        <v>143</v>
      </c>
      <c r="K9" s="70" t="s">
        <v>144</v>
      </c>
      <c r="L9" s="70" t="s">
        <v>145</v>
      </c>
      <c r="M9" s="70" t="s">
        <v>146</v>
      </c>
    </row>
    <row r="10" spans="1:13" ht="11.25">
      <c r="A10" s="67">
        <v>1966</v>
      </c>
      <c r="B10" s="68" t="s">
        <v>147</v>
      </c>
      <c r="C10" s="68" t="s">
        <v>148</v>
      </c>
      <c r="D10" s="68" t="s">
        <v>149</v>
      </c>
      <c r="E10" s="68" t="s">
        <v>150</v>
      </c>
      <c r="F10" s="68" t="s">
        <v>151</v>
      </c>
      <c r="G10" s="68" t="s">
        <v>152</v>
      </c>
      <c r="H10" s="68" t="s">
        <v>153</v>
      </c>
      <c r="I10" s="68" t="s">
        <v>154</v>
      </c>
      <c r="J10" s="68" t="s">
        <v>155</v>
      </c>
      <c r="K10" s="68" t="s">
        <v>156</v>
      </c>
      <c r="L10" s="68" t="s">
        <v>157</v>
      </c>
      <c r="M10" s="68" t="s">
        <v>158</v>
      </c>
    </row>
    <row r="11" spans="1:13" ht="11.25">
      <c r="A11" s="69">
        <v>1967</v>
      </c>
      <c r="B11" s="70" t="s">
        <v>159</v>
      </c>
      <c r="C11" s="70" t="s">
        <v>160</v>
      </c>
      <c r="D11" s="70" t="s">
        <v>161</v>
      </c>
      <c r="E11" s="70" t="s">
        <v>162</v>
      </c>
      <c r="F11" s="70" t="s">
        <v>163</v>
      </c>
      <c r="G11" s="70" t="s">
        <v>164</v>
      </c>
      <c r="H11" s="70" t="s">
        <v>165</v>
      </c>
      <c r="I11" s="70" t="s">
        <v>166</v>
      </c>
      <c r="J11" s="70" t="s">
        <v>167</v>
      </c>
      <c r="K11" s="70" t="s">
        <v>168</v>
      </c>
      <c r="L11" s="70" t="s">
        <v>169</v>
      </c>
      <c r="M11" s="70" t="s">
        <v>170</v>
      </c>
    </row>
    <row r="12" spans="1:13" ht="11.25">
      <c r="A12" s="67">
        <v>1968</v>
      </c>
      <c r="B12" s="68" t="s">
        <v>171</v>
      </c>
      <c r="C12" s="68" t="s">
        <v>172</v>
      </c>
      <c r="D12" s="68" t="s">
        <v>173</v>
      </c>
      <c r="E12" s="68" t="s">
        <v>174</v>
      </c>
      <c r="F12" s="68" t="s">
        <v>175</v>
      </c>
      <c r="G12" s="68" t="s">
        <v>176</v>
      </c>
      <c r="H12" s="68" t="s">
        <v>177</v>
      </c>
      <c r="I12" s="68" t="s">
        <v>178</v>
      </c>
      <c r="J12" s="68" t="s">
        <v>179</v>
      </c>
      <c r="K12" s="68" t="s">
        <v>180</v>
      </c>
      <c r="L12" s="68" t="s">
        <v>181</v>
      </c>
      <c r="M12" s="68" t="s">
        <v>182</v>
      </c>
    </row>
    <row r="13" spans="1:13" ht="11.25">
      <c r="A13" s="69">
        <v>1969</v>
      </c>
      <c r="B13" s="70" t="s">
        <v>183</v>
      </c>
      <c r="C13" s="70" t="s">
        <v>184</v>
      </c>
      <c r="D13" s="70" t="s">
        <v>185</v>
      </c>
      <c r="E13" s="70" t="s">
        <v>186</v>
      </c>
      <c r="F13" s="70" t="s">
        <v>187</v>
      </c>
      <c r="G13" s="70" t="s">
        <v>188</v>
      </c>
      <c r="H13" s="70" t="s">
        <v>189</v>
      </c>
      <c r="I13" s="70" t="s">
        <v>190</v>
      </c>
      <c r="J13" s="70" t="s">
        <v>191</v>
      </c>
      <c r="K13" s="70" t="s">
        <v>192</v>
      </c>
      <c r="L13" s="70" t="s">
        <v>193</v>
      </c>
      <c r="M13" s="70" t="s">
        <v>194</v>
      </c>
    </row>
    <row r="14" spans="1:13" ht="11.25">
      <c r="A14" s="67">
        <v>1970</v>
      </c>
      <c r="B14" s="68" t="s">
        <v>195</v>
      </c>
      <c r="C14" s="68" t="s">
        <v>196</v>
      </c>
      <c r="D14" s="68" t="s">
        <v>197</v>
      </c>
      <c r="E14" s="68" t="s">
        <v>198</v>
      </c>
      <c r="F14" s="68" t="s">
        <v>199</v>
      </c>
      <c r="G14" s="68" t="s">
        <v>200</v>
      </c>
      <c r="H14" s="68" t="s">
        <v>201</v>
      </c>
      <c r="I14" s="68" t="s">
        <v>202</v>
      </c>
      <c r="J14" s="68" t="s">
        <v>203</v>
      </c>
      <c r="K14" s="68" t="s">
        <v>204</v>
      </c>
      <c r="L14" s="68" t="s">
        <v>205</v>
      </c>
      <c r="M14" s="68" t="s">
        <v>206</v>
      </c>
    </row>
    <row r="15" spans="1:13" ht="11.25">
      <c r="A15" s="69">
        <v>1971</v>
      </c>
      <c r="B15" s="70" t="s">
        <v>207</v>
      </c>
      <c r="C15" s="70" t="s">
        <v>208</v>
      </c>
      <c r="D15" s="70" t="s">
        <v>209</v>
      </c>
      <c r="E15" s="70" t="s">
        <v>210</v>
      </c>
      <c r="F15" s="70" t="s">
        <v>211</v>
      </c>
      <c r="G15" s="70" t="s">
        <v>212</v>
      </c>
      <c r="H15" s="70" t="s">
        <v>213</v>
      </c>
      <c r="I15" s="70" t="s">
        <v>214</v>
      </c>
      <c r="J15" s="70" t="s">
        <v>215</v>
      </c>
      <c r="K15" s="70" t="s">
        <v>216</v>
      </c>
      <c r="L15" s="70" t="s">
        <v>217</v>
      </c>
      <c r="M15" s="70" t="s">
        <v>218</v>
      </c>
    </row>
    <row r="16" spans="1:13" ht="11.25">
      <c r="A16" s="67">
        <v>1972</v>
      </c>
      <c r="B16" s="68" t="s">
        <v>219</v>
      </c>
      <c r="C16" s="68" t="s">
        <v>220</v>
      </c>
      <c r="D16" s="68" t="s">
        <v>221</v>
      </c>
      <c r="E16" s="68" t="s">
        <v>222</v>
      </c>
      <c r="F16" s="68" t="s">
        <v>223</v>
      </c>
      <c r="G16" s="68" t="s">
        <v>224</v>
      </c>
      <c r="H16" s="68" t="s">
        <v>225</v>
      </c>
      <c r="I16" s="68" t="s">
        <v>226</v>
      </c>
      <c r="J16" s="68" t="s">
        <v>227</v>
      </c>
      <c r="K16" s="68" t="s">
        <v>228</v>
      </c>
      <c r="L16" s="68" t="s">
        <v>229</v>
      </c>
      <c r="M16" s="68" t="s">
        <v>230</v>
      </c>
    </row>
    <row r="17" spans="1:13" ht="11.25">
      <c r="A17" s="69">
        <v>1973</v>
      </c>
      <c r="B17" s="70" t="s">
        <v>231</v>
      </c>
      <c r="C17" s="70" t="s">
        <v>232</v>
      </c>
      <c r="D17" s="70" t="s">
        <v>233</v>
      </c>
      <c r="E17" s="70" t="s">
        <v>234</v>
      </c>
      <c r="F17" s="70" t="s">
        <v>235</v>
      </c>
      <c r="G17" s="70" t="s">
        <v>236</v>
      </c>
      <c r="H17" s="70" t="s">
        <v>237</v>
      </c>
      <c r="I17" s="70" t="s">
        <v>238</v>
      </c>
      <c r="J17" s="70" t="s">
        <v>239</v>
      </c>
      <c r="K17" s="70" t="s">
        <v>240</v>
      </c>
      <c r="L17" s="70" t="s">
        <v>241</v>
      </c>
      <c r="M17" s="70" t="s">
        <v>242</v>
      </c>
    </row>
    <row r="18" spans="1:13" ht="11.25">
      <c r="A18" s="67">
        <v>1974</v>
      </c>
      <c r="B18" s="68" t="s">
        <v>243</v>
      </c>
      <c r="C18" s="68" t="s">
        <v>244</v>
      </c>
      <c r="D18" s="68" t="s">
        <v>245</v>
      </c>
      <c r="E18" s="68" t="s">
        <v>246</v>
      </c>
      <c r="F18" s="68" t="s">
        <v>247</v>
      </c>
      <c r="G18" s="68" t="s">
        <v>248</v>
      </c>
      <c r="H18" s="68" t="s">
        <v>249</v>
      </c>
      <c r="I18" s="68" t="s">
        <v>250</v>
      </c>
      <c r="J18" s="68" t="s">
        <v>251</v>
      </c>
      <c r="K18" s="68" t="s">
        <v>252</v>
      </c>
      <c r="L18" s="68" t="s">
        <v>253</v>
      </c>
      <c r="M18" s="68" t="s">
        <v>254</v>
      </c>
    </row>
    <row r="19" spans="1:13" ht="11.25">
      <c r="A19" s="69">
        <v>1975</v>
      </c>
      <c r="B19" s="70" t="s">
        <v>255</v>
      </c>
      <c r="C19" s="70" t="s">
        <v>256</v>
      </c>
      <c r="D19" s="70" t="s">
        <v>257</v>
      </c>
      <c r="E19" s="70" t="s">
        <v>258</v>
      </c>
      <c r="F19" s="70" t="s">
        <v>259</v>
      </c>
      <c r="G19" s="70" t="s">
        <v>260</v>
      </c>
      <c r="H19" s="70" t="s">
        <v>261</v>
      </c>
      <c r="I19" s="70" t="s">
        <v>262</v>
      </c>
      <c r="J19" s="70" t="s">
        <v>263</v>
      </c>
      <c r="K19" s="70" t="s">
        <v>264</v>
      </c>
      <c r="L19" s="70" t="s">
        <v>265</v>
      </c>
      <c r="M19" s="70" t="s">
        <v>266</v>
      </c>
    </row>
    <row r="20" spans="1:13" ht="11.25">
      <c r="A20" s="67">
        <v>1976</v>
      </c>
      <c r="B20" s="68" t="s">
        <v>267</v>
      </c>
      <c r="C20" s="68" t="s">
        <v>268</v>
      </c>
      <c r="D20" s="68" t="s">
        <v>269</v>
      </c>
      <c r="E20" s="68" t="s">
        <v>270</v>
      </c>
      <c r="F20" s="68" t="s">
        <v>271</v>
      </c>
      <c r="G20" s="68" t="s">
        <v>272</v>
      </c>
      <c r="H20" s="68" t="s">
        <v>273</v>
      </c>
      <c r="I20" s="68" t="s">
        <v>274</v>
      </c>
      <c r="J20" s="68" t="s">
        <v>275</v>
      </c>
      <c r="K20" s="68" t="s">
        <v>276</v>
      </c>
      <c r="L20" s="68" t="s">
        <v>277</v>
      </c>
      <c r="M20" s="68" t="s">
        <v>278</v>
      </c>
    </row>
    <row r="21" spans="1:13" ht="11.25">
      <c r="A21" s="69">
        <v>1977</v>
      </c>
      <c r="B21" s="70" t="s">
        <v>279</v>
      </c>
      <c r="C21" s="70" t="s">
        <v>280</v>
      </c>
      <c r="D21" s="70" t="s">
        <v>281</v>
      </c>
      <c r="E21" s="70" t="s">
        <v>282</v>
      </c>
      <c r="F21" s="70" t="s">
        <v>283</v>
      </c>
      <c r="G21" s="70" t="s">
        <v>284</v>
      </c>
      <c r="H21" s="70" t="s">
        <v>285</v>
      </c>
      <c r="I21" s="70" t="s">
        <v>286</v>
      </c>
      <c r="J21" s="70" t="s">
        <v>287</v>
      </c>
      <c r="K21" s="70" t="s">
        <v>288</v>
      </c>
      <c r="L21" s="70" t="s">
        <v>289</v>
      </c>
      <c r="M21" s="70" t="s">
        <v>290</v>
      </c>
    </row>
    <row r="22" spans="1:13" ht="11.25">
      <c r="A22" s="67">
        <v>1978</v>
      </c>
      <c r="B22" s="68" t="s">
        <v>291</v>
      </c>
      <c r="C22" s="68" t="s">
        <v>292</v>
      </c>
      <c r="D22" s="68" t="s">
        <v>293</v>
      </c>
      <c r="E22" s="68" t="s">
        <v>294</v>
      </c>
      <c r="F22" s="68" t="s">
        <v>295</v>
      </c>
      <c r="G22" s="68" t="s">
        <v>296</v>
      </c>
      <c r="H22" s="68" t="s">
        <v>297</v>
      </c>
      <c r="I22" s="68" t="s">
        <v>298</v>
      </c>
      <c r="J22" s="68" t="s">
        <v>299</v>
      </c>
      <c r="K22" s="68" t="s">
        <v>300</v>
      </c>
      <c r="L22" s="68" t="s">
        <v>301</v>
      </c>
      <c r="M22" s="68" t="s">
        <v>302</v>
      </c>
    </row>
    <row r="23" spans="1:13" ht="11.25">
      <c r="A23" s="69">
        <v>1979</v>
      </c>
      <c r="B23" s="70" t="s">
        <v>303</v>
      </c>
      <c r="C23" s="70" t="s">
        <v>304</v>
      </c>
      <c r="D23" s="70" t="s">
        <v>305</v>
      </c>
      <c r="E23" s="70" t="s">
        <v>306</v>
      </c>
      <c r="F23" s="70" t="s">
        <v>307</v>
      </c>
      <c r="G23" s="70" t="s">
        <v>308</v>
      </c>
      <c r="H23" s="70" t="s">
        <v>309</v>
      </c>
      <c r="I23" s="70" t="s">
        <v>310</v>
      </c>
      <c r="J23" s="70" t="s">
        <v>311</v>
      </c>
      <c r="K23" s="70" t="s">
        <v>312</v>
      </c>
      <c r="L23" s="70" t="s">
        <v>313</v>
      </c>
      <c r="M23" s="70" t="s">
        <v>314</v>
      </c>
    </row>
    <row r="24" spans="1:13" ht="11.25">
      <c r="A24" s="67">
        <v>1980</v>
      </c>
      <c r="B24" s="68" t="s">
        <v>315</v>
      </c>
      <c r="C24" s="68" t="s">
        <v>316</v>
      </c>
      <c r="D24" s="68" t="s">
        <v>317</v>
      </c>
      <c r="E24" s="68" t="s">
        <v>318</v>
      </c>
      <c r="F24" s="68" t="s">
        <v>319</v>
      </c>
      <c r="G24" s="68" t="s">
        <v>320</v>
      </c>
      <c r="H24" s="68" t="s">
        <v>321</v>
      </c>
      <c r="I24" s="68" t="s">
        <v>322</v>
      </c>
      <c r="J24" s="68" t="s">
        <v>323</v>
      </c>
      <c r="K24" s="68" t="s">
        <v>324</v>
      </c>
      <c r="L24" s="68" t="s">
        <v>325</v>
      </c>
      <c r="M24" s="68" t="s">
        <v>326</v>
      </c>
    </row>
    <row r="25" spans="1:13" ht="11.25">
      <c r="A25" s="69">
        <v>1981</v>
      </c>
      <c r="B25" s="70" t="s">
        <v>327</v>
      </c>
      <c r="C25" s="70" t="s">
        <v>328</v>
      </c>
      <c r="D25" s="70" t="s">
        <v>329</v>
      </c>
      <c r="E25" s="70" t="s">
        <v>330</v>
      </c>
      <c r="F25" s="70" t="s">
        <v>331</v>
      </c>
      <c r="G25" s="70" t="s">
        <v>332</v>
      </c>
      <c r="H25" s="70" t="s">
        <v>333</v>
      </c>
      <c r="I25" s="70" t="s">
        <v>334</v>
      </c>
      <c r="J25" s="70" t="s">
        <v>335</v>
      </c>
      <c r="K25" s="70" t="s">
        <v>336</v>
      </c>
      <c r="L25" s="70" t="s">
        <v>337</v>
      </c>
      <c r="M25" s="70" t="s">
        <v>338</v>
      </c>
    </row>
    <row r="26" spans="1:13" ht="11.25">
      <c r="A26" s="67">
        <v>1982</v>
      </c>
      <c r="B26" s="68" t="s">
        <v>339</v>
      </c>
      <c r="C26" s="68" t="s">
        <v>340</v>
      </c>
      <c r="D26" s="68" t="s">
        <v>341</v>
      </c>
      <c r="E26" s="68" t="s">
        <v>342</v>
      </c>
      <c r="F26" s="68" t="s">
        <v>343</v>
      </c>
      <c r="G26" s="68" t="s">
        <v>344</v>
      </c>
      <c r="H26" s="68" t="s">
        <v>345</v>
      </c>
      <c r="I26" s="68" t="s">
        <v>346</v>
      </c>
      <c r="J26" s="68" t="s">
        <v>347</v>
      </c>
      <c r="K26" s="68" t="s">
        <v>348</v>
      </c>
      <c r="L26" s="68" t="s">
        <v>349</v>
      </c>
      <c r="M26" s="68" t="s">
        <v>350</v>
      </c>
    </row>
    <row r="27" spans="1:13" ht="11.25">
      <c r="A27" s="69">
        <v>1983</v>
      </c>
      <c r="B27" s="70" t="s">
        <v>351</v>
      </c>
      <c r="C27" s="70" t="s">
        <v>352</v>
      </c>
      <c r="D27" s="70" t="s">
        <v>353</v>
      </c>
      <c r="E27" s="70" t="s">
        <v>354</v>
      </c>
      <c r="F27" s="70" t="s">
        <v>355</v>
      </c>
      <c r="G27" s="70" t="s">
        <v>356</v>
      </c>
      <c r="H27" s="70" t="s">
        <v>357</v>
      </c>
      <c r="I27" s="70" t="s">
        <v>358</v>
      </c>
      <c r="J27" s="70" t="s">
        <v>359</v>
      </c>
      <c r="K27" s="70" t="s">
        <v>360</v>
      </c>
      <c r="L27" s="70" t="s">
        <v>361</v>
      </c>
      <c r="M27" s="70" t="s">
        <v>362</v>
      </c>
    </row>
    <row r="28" spans="1:13" ht="11.25">
      <c r="A28" s="67">
        <v>1984</v>
      </c>
      <c r="B28" s="68" t="s">
        <v>363</v>
      </c>
      <c r="C28" s="68" t="s">
        <v>364</v>
      </c>
      <c r="D28" s="68" t="s">
        <v>365</v>
      </c>
      <c r="E28" s="68" t="s">
        <v>366</v>
      </c>
      <c r="F28" s="68" t="s">
        <v>367</v>
      </c>
      <c r="G28" s="68" t="s">
        <v>368</v>
      </c>
      <c r="H28" s="68" t="s">
        <v>369</v>
      </c>
      <c r="I28" s="68" t="s">
        <v>370</v>
      </c>
      <c r="J28" s="68" t="s">
        <v>371</v>
      </c>
      <c r="K28" s="68" t="s">
        <v>372</v>
      </c>
      <c r="L28" s="68" t="s">
        <v>373</v>
      </c>
      <c r="M28" s="68" t="s">
        <v>374</v>
      </c>
    </row>
    <row r="29" spans="1:13" ht="11.25">
      <c r="A29" s="69">
        <v>1985</v>
      </c>
      <c r="B29" s="70" t="s">
        <v>375</v>
      </c>
      <c r="C29" s="70" t="s">
        <v>376</v>
      </c>
      <c r="D29" s="70" t="s">
        <v>377</v>
      </c>
      <c r="E29" s="70" t="s">
        <v>378</v>
      </c>
      <c r="F29" s="70" t="s">
        <v>379</v>
      </c>
      <c r="G29" s="70" t="s">
        <v>380</v>
      </c>
      <c r="H29" s="70" t="s">
        <v>381</v>
      </c>
      <c r="I29" s="70" t="s">
        <v>382</v>
      </c>
      <c r="J29" s="70" t="s">
        <v>383</v>
      </c>
      <c r="K29" s="70" t="s">
        <v>384</v>
      </c>
      <c r="L29" s="70" t="s">
        <v>385</v>
      </c>
      <c r="M29" s="70" t="s">
        <v>386</v>
      </c>
    </row>
    <row r="30" spans="1:13" ht="11.25">
      <c r="A30" s="67">
        <v>1986</v>
      </c>
      <c r="B30" s="68" t="s">
        <v>387</v>
      </c>
      <c r="C30" s="68" t="s">
        <v>388</v>
      </c>
      <c r="D30" s="68" t="s">
        <v>389</v>
      </c>
      <c r="E30" s="68" t="s">
        <v>389</v>
      </c>
      <c r="F30" s="68" t="s">
        <v>389</v>
      </c>
      <c r="G30" s="68" t="s">
        <v>389</v>
      </c>
      <c r="H30" s="68" t="s">
        <v>389</v>
      </c>
      <c r="I30" s="68" t="s">
        <v>389</v>
      </c>
      <c r="J30" s="68" t="s">
        <v>389</v>
      </c>
      <c r="K30" s="68" t="s">
        <v>389</v>
      </c>
      <c r="L30" s="68" t="s">
        <v>389</v>
      </c>
      <c r="M30" s="68" t="s">
        <v>389</v>
      </c>
    </row>
    <row r="31" spans="1:13" ht="11.25">
      <c r="A31" s="69">
        <v>1987</v>
      </c>
      <c r="B31" s="70" t="s">
        <v>389</v>
      </c>
      <c r="C31" s="70" t="s">
        <v>389</v>
      </c>
      <c r="D31" s="70" t="s">
        <v>390</v>
      </c>
      <c r="E31" s="70" t="s">
        <v>391</v>
      </c>
      <c r="F31" s="70" t="s">
        <v>392</v>
      </c>
      <c r="G31" s="70" t="s">
        <v>393</v>
      </c>
      <c r="H31" s="70" t="s">
        <v>394</v>
      </c>
      <c r="I31" s="70" t="s">
        <v>395</v>
      </c>
      <c r="J31" s="70" t="s">
        <v>396</v>
      </c>
      <c r="K31" s="70" t="s">
        <v>397</v>
      </c>
      <c r="L31" s="70" t="s">
        <v>398</v>
      </c>
      <c r="M31" s="70" t="s">
        <v>399</v>
      </c>
    </row>
    <row r="32" spans="1:13" ht="11.25">
      <c r="A32" s="67">
        <v>1988</v>
      </c>
      <c r="B32" s="68" t="s">
        <v>400</v>
      </c>
      <c r="C32" s="68" t="s">
        <v>401</v>
      </c>
      <c r="D32" s="68" t="s">
        <v>402</v>
      </c>
      <c r="E32" s="68" t="s">
        <v>403</v>
      </c>
      <c r="F32" s="68" t="s">
        <v>404</v>
      </c>
      <c r="G32" s="68" t="s">
        <v>405</v>
      </c>
      <c r="H32" s="68" t="s">
        <v>406</v>
      </c>
      <c r="I32" s="68" t="s">
        <v>407</v>
      </c>
      <c r="J32" s="68" t="s">
        <v>408</v>
      </c>
      <c r="K32" s="68" t="s">
        <v>409</v>
      </c>
      <c r="L32" s="68" t="s">
        <v>410</v>
      </c>
      <c r="M32" s="68" t="s">
        <v>411</v>
      </c>
    </row>
    <row r="33" spans="1:13" ht="11.25">
      <c r="A33" s="69">
        <v>1989</v>
      </c>
      <c r="B33" s="70" t="s">
        <v>412</v>
      </c>
      <c r="C33" s="70" t="s">
        <v>413</v>
      </c>
      <c r="D33" s="70" t="s">
        <v>414</v>
      </c>
      <c r="E33" s="70" t="s">
        <v>415</v>
      </c>
      <c r="F33" s="70" t="s">
        <v>416</v>
      </c>
      <c r="G33" s="70" t="s">
        <v>417</v>
      </c>
      <c r="H33" s="70" t="s">
        <v>418</v>
      </c>
      <c r="I33" s="70" t="s">
        <v>419</v>
      </c>
      <c r="J33" s="70" t="s">
        <v>420</v>
      </c>
      <c r="K33" s="70" t="s">
        <v>421</v>
      </c>
      <c r="L33" s="70" t="s">
        <v>422</v>
      </c>
      <c r="M33" s="70" t="s">
        <v>423</v>
      </c>
    </row>
    <row r="34" spans="1:13" ht="11.25">
      <c r="A34" s="67">
        <v>1990</v>
      </c>
      <c r="B34" s="68" t="s">
        <v>424</v>
      </c>
      <c r="C34" s="68" t="s">
        <v>425</v>
      </c>
      <c r="D34" s="68" t="s">
        <v>426</v>
      </c>
      <c r="E34" s="68" t="s">
        <v>427</v>
      </c>
      <c r="F34" s="68" t="s">
        <v>428</v>
      </c>
      <c r="G34" s="68" t="s">
        <v>429</v>
      </c>
      <c r="H34" s="68" t="s">
        <v>430</v>
      </c>
      <c r="I34" s="68" t="s">
        <v>431</v>
      </c>
      <c r="J34" s="68" t="s">
        <v>432</v>
      </c>
      <c r="K34" s="68" t="s">
        <v>433</v>
      </c>
      <c r="L34" s="68" t="s">
        <v>434</v>
      </c>
      <c r="M34" s="68" t="s">
        <v>435</v>
      </c>
    </row>
    <row r="35" spans="1:13" ht="11.25">
      <c r="A35" s="69">
        <v>1991</v>
      </c>
      <c r="B35" s="70" t="s">
        <v>436</v>
      </c>
      <c r="C35" s="70" t="s">
        <v>437</v>
      </c>
      <c r="D35" s="70" t="s">
        <v>438</v>
      </c>
      <c r="E35" s="70" t="s">
        <v>439</v>
      </c>
      <c r="F35" s="70" t="s">
        <v>440</v>
      </c>
      <c r="G35" s="70" t="s">
        <v>441</v>
      </c>
      <c r="H35" s="70" t="s">
        <v>442</v>
      </c>
      <c r="I35" s="70" t="s">
        <v>443</v>
      </c>
      <c r="J35" s="70" t="s">
        <v>444</v>
      </c>
      <c r="K35" s="70" t="s">
        <v>445</v>
      </c>
      <c r="L35" s="70" t="s">
        <v>446</v>
      </c>
      <c r="M35" s="70" t="s">
        <v>447</v>
      </c>
    </row>
    <row r="36" spans="1:13" ht="11.25">
      <c r="A36" s="67">
        <v>1992</v>
      </c>
      <c r="B36" s="68" t="s">
        <v>448</v>
      </c>
      <c r="C36" s="68" t="s">
        <v>449</v>
      </c>
      <c r="D36" s="68" t="s">
        <v>450</v>
      </c>
      <c r="E36" s="68" t="s">
        <v>451</v>
      </c>
      <c r="F36" s="68" t="s">
        <v>452</v>
      </c>
      <c r="G36" s="68" t="s">
        <v>453</v>
      </c>
      <c r="H36" s="68" t="s">
        <v>454</v>
      </c>
      <c r="I36" s="68" t="s">
        <v>455</v>
      </c>
      <c r="J36" s="68" t="s">
        <v>456</v>
      </c>
      <c r="K36" s="68" t="s">
        <v>457</v>
      </c>
      <c r="L36" s="68" t="s">
        <v>458</v>
      </c>
      <c r="M36" s="68" t="s">
        <v>459</v>
      </c>
    </row>
    <row r="37" spans="1:13" ht="11.25">
      <c r="A37" s="69">
        <v>1993</v>
      </c>
      <c r="B37" s="70" t="s">
        <v>460</v>
      </c>
      <c r="C37" s="70" t="s">
        <v>461</v>
      </c>
      <c r="D37" s="70" t="s">
        <v>462</v>
      </c>
      <c r="E37" s="70" t="s">
        <v>463</v>
      </c>
      <c r="F37" s="70" t="s">
        <v>464</v>
      </c>
      <c r="G37" s="70" t="s">
        <v>465</v>
      </c>
      <c r="H37" s="70" t="s">
        <v>466</v>
      </c>
      <c r="I37" s="70" t="s">
        <v>467</v>
      </c>
      <c r="J37" s="70" t="s">
        <v>468</v>
      </c>
      <c r="K37" s="70" t="s">
        <v>469</v>
      </c>
      <c r="L37" s="70" t="s">
        <v>470</v>
      </c>
      <c r="M37" s="70" t="s">
        <v>471</v>
      </c>
    </row>
    <row r="38" spans="1:13" ht="11.25">
      <c r="A38" s="67">
        <v>1994</v>
      </c>
      <c r="B38" s="68" t="s">
        <v>472</v>
      </c>
      <c r="C38" s="68" t="s">
        <v>473</v>
      </c>
      <c r="D38" s="68" t="s">
        <v>474</v>
      </c>
      <c r="E38" s="68" t="s">
        <v>475</v>
      </c>
      <c r="F38" s="68" t="s">
        <v>476</v>
      </c>
      <c r="G38" s="68" t="s">
        <v>477</v>
      </c>
      <c r="H38" s="68" t="s">
        <v>478</v>
      </c>
      <c r="I38" s="68" t="s">
        <v>479</v>
      </c>
      <c r="J38" s="68" t="s">
        <v>480</v>
      </c>
      <c r="K38" s="68" t="s">
        <v>481</v>
      </c>
      <c r="L38" s="68" t="s">
        <v>482</v>
      </c>
      <c r="M38" s="68" t="s">
        <v>483</v>
      </c>
    </row>
    <row r="39" spans="1:13" ht="11.25">
      <c r="A39" s="69">
        <v>1995</v>
      </c>
      <c r="B39" s="70" t="s">
        <v>484</v>
      </c>
      <c r="C39" s="70" t="s">
        <v>485</v>
      </c>
      <c r="D39" s="70" t="s">
        <v>486</v>
      </c>
      <c r="E39" s="70" t="s">
        <v>487</v>
      </c>
      <c r="F39" s="70" t="s">
        <v>488</v>
      </c>
      <c r="G39" s="70" t="s">
        <v>489</v>
      </c>
      <c r="H39" s="70" t="s">
        <v>490</v>
      </c>
      <c r="I39" s="70" t="s">
        <v>491</v>
      </c>
      <c r="J39" s="70" t="s">
        <v>492</v>
      </c>
      <c r="K39" s="70" t="s">
        <v>493</v>
      </c>
      <c r="L39" s="70" t="s">
        <v>494</v>
      </c>
      <c r="M39" s="70" t="s">
        <v>495</v>
      </c>
    </row>
    <row r="40" spans="1:13" ht="11.25">
      <c r="A40" s="67">
        <v>1996</v>
      </c>
      <c r="B40" s="68" t="s">
        <v>496</v>
      </c>
      <c r="C40" s="68" t="s">
        <v>497</v>
      </c>
      <c r="D40" s="68" t="s">
        <v>498</v>
      </c>
      <c r="E40" s="68" t="s">
        <v>499</v>
      </c>
      <c r="F40" s="68" t="s">
        <v>500</v>
      </c>
      <c r="G40" s="68" t="s">
        <v>501</v>
      </c>
      <c r="H40" s="68" t="s">
        <v>502</v>
      </c>
      <c r="I40" s="68" t="s">
        <v>503</v>
      </c>
      <c r="J40" s="68" t="s">
        <v>503</v>
      </c>
      <c r="K40" s="68" t="s">
        <v>504</v>
      </c>
      <c r="L40" s="68" t="s">
        <v>505</v>
      </c>
      <c r="M40" s="68" t="s">
        <v>506</v>
      </c>
    </row>
    <row r="41" spans="1:13" ht="11.25">
      <c r="A41" s="69">
        <v>1997</v>
      </c>
      <c r="B41" s="70" t="s">
        <v>507</v>
      </c>
      <c r="C41" s="70" t="s">
        <v>508</v>
      </c>
      <c r="D41" s="70" t="s">
        <v>509</v>
      </c>
      <c r="E41" s="70" t="s">
        <v>510</v>
      </c>
      <c r="F41" s="70" t="s">
        <v>511</v>
      </c>
      <c r="G41" s="70" t="s">
        <v>512</v>
      </c>
      <c r="H41" s="70" t="s">
        <v>513</v>
      </c>
      <c r="I41" s="70" t="s">
        <v>514</v>
      </c>
      <c r="J41" s="70" t="s">
        <v>515</v>
      </c>
      <c r="K41" s="70" t="s">
        <v>516</v>
      </c>
      <c r="L41" s="70" t="s">
        <v>517</v>
      </c>
      <c r="M41" s="70" t="s">
        <v>518</v>
      </c>
    </row>
    <row r="42" spans="1:13" ht="11.25">
      <c r="A42" s="67">
        <v>1998</v>
      </c>
      <c r="B42" s="68" t="s">
        <v>519</v>
      </c>
      <c r="C42" s="68" t="s">
        <v>520</v>
      </c>
      <c r="D42" s="68" t="s">
        <v>521</v>
      </c>
      <c r="E42" s="68" t="s">
        <v>522</v>
      </c>
      <c r="F42" s="68" t="s">
        <v>523</v>
      </c>
      <c r="G42" s="68" t="s">
        <v>524</v>
      </c>
      <c r="H42" s="68" t="s">
        <v>525</v>
      </c>
      <c r="I42" s="68" t="s">
        <v>526</v>
      </c>
      <c r="J42" s="68" t="s">
        <v>527</v>
      </c>
      <c r="K42" s="68" t="s">
        <v>528</v>
      </c>
      <c r="L42" s="68" t="s">
        <v>529</v>
      </c>
      <c r="M42" s="68" t="s">
        <v>530</v>
      </c>
    </row>
    <row r="43" spans="1:13" ht="11.25">
      <c r="A43" s="69">
        <v>1999</v>
      </c>
      <c r="B43" s="70" t="s">
        <v>531</v>
      </c>
      <c r="C43" s="70" t="s">
        <v>532</v>
      </c>
      <c r="D43" s="70" t="s">
        <v>533</v>
      </c>
      <c r="E43" s="70" t="s">
        <v>534</v>
      </c>
      <c r="F43" s="70" t="s">
        <v>535</v>
      </c>
      <c r="G43" s="70" t="s">
        <v>536</v>
      </c>
      <c r="H43" s="70" t="s">
        <v>537</v>
      </c>
      <c r="I43" s="70" t="s">
        <v>538</v>
      </c>
      <c r="J43" s="70" t="s">
        <v>539</v>
      </c>
      <c r="K43" s="70" t="s">
        <v>540</v>
      </c>
      <c r="L43" s="70" t="s">
        <v>541</v>
      </c>
      <c r="M43" s="70" t="s">
        <v>542</v>
      </c>
    </row>
    <row r="44" spans="1:13" ht="11.25">
      <c r="A44" s="67">
        <v>2000</v>
      </c>
      <c r="B44" s="68" t="s">
        <v>543</v>
      </c>
      <c r="C44" s="68" t="s">
        <v>544</v>
      </c>
      <c r="D44" s="68" t="s">
        <v>545</v>
      </c>
      <c r="E44" s="68" t="s">
        <v>546</v>
      </c>
      <c r="F44" s="68" t="s">
        <v>547</v>
      </c>
      <c r="G44" s="68" t="s">
        <v>548</v>
      </c>
      <c r="H44" s="68" t="s">
        <v>549</v>
      </c>
      <c r="I44" s="68" t="s">
        <v>550</v>
      </c>
      <c r="J44" s="68" t="s">
        <v>551</v>
      </c>
      <c r="K44" s="68" t="s">
        <v>552</v>
      </c>
      <c r="L44" s="68" t="s">
        <v>553</v>
      </c>
      <c r="M44" s="68" t="s">
        <v>554</v>
      </c>
    </row>
    <row r="45" spans="1:13" ht="11.25">
      <c r="A45" s="69">
        <v>2001</v>
      </c>
      <c r="B45" s="70" t="s">
        <v>555</v>
      </c>
      <c r="C45" s="70" t="s">
        <v>556</v>
      </c>
      <c r="D45" s="70" t="s">
        <v>557</v>
      </c>
      <c r="E45" s="70" t="s">
        <v>558</v>
      </c>
      <c r="F45" s="70" t="s">
        <v>559</v>
      </c>
      <c r="G45" s="70" t="s">
        <v>560</v>
      </c>
      <c r="H45" s="70" t="s">
        <v>561</v>
      </c>
      <c r="I45" s="70" t="s">
        <v>562</v>
      </c>
      <c r="J45" s="70" t="s">
        <v>563</v>
      </c>
      <c r="K45" s="70" t="s">
        <v>564</v>
      </c>
      <c r="L45" s="70" t="s">
        <v>565</v>
      </c>
      <c r="M45" s="70" t="s">
        <v>566</v>
      </c>
    </row>
    <row r="46" spans="1:13" ht="11.25">
      <c r="A46" s="67">
        <v>2002</v>
      </c>
      <c r="B46" s="68" t="s">
        <v>567</v>
      </c>
      <c r="C46" s="68" t="s">
        <v>568</v>
      </c>
      <c r="D46" s="68" t="s">
        <v>569</v>
      </c>
      <c r="E46" s="68" t="s">
        <v>570</v>
      </c>
      <c r="F46" s="68" t="s">
        <v>571</v>
      </c>
      <c r="G46" s="68" t="s">
        <v>572</v>
      </c>
      <c r="H46" s="68" t="s">
        <v>573</v>
      </c>
      <c r="I46" s="68" t="s">
        <v>574</v>
      </c>
      <c r="J46" s="68" t="s">
        <v>575</v>
      </c>
      <c r="K46" s="68" t="s">
        <v>576</v>
      </c>
      <c r="L46" s="68" t="s">
        <v>577</v>
      </c>
      <c r="M46" s="68" t="s">
        <v>578</v>
      </c>
    </row>
    <row r="47" spans="1:13" ht="11.25">
      <c r="A47" s="69">
        <v>2003</v>
      </c>
      <c r="B47" s="70" t="s">
        <v>579</v>
      </c>
      <c r="C47" s="70" t="s">
        <v>580</v>
      </c>
      <c r="D47" s="70" t="s">
        <v>581</v>
      </c>
      <c r="E47" s="70" t="s">
        <v>582</v>
      </c>
      <c r="F47" s="70" t="s">
        <v>583</v>
      </c>
      <c r="G47" s="70" t="s">
        <v>584</v>
      </c>
      <c r="H47" s="70" t="s">
        <v>585</v>
      </c>
      <c r="I47" s="70" t="s">
        <v>586</v>
      </c>
      <c r="J47" s="70" t="s">
        <v>587</v>
      </c>
      <c r="K47" s="70" t="s">
        <v>588</v>
      </c>
      <c r="L47" s="70" t="s">
        <v>589</v>
      </c>
      <c r="M47" s="70" t="s">
        <v>590</v>
      </c>
    </row>
    <row r="48" spans="1:13" ht="11.25">
      <c r="A48" s="67">
        <v>2004</v>
      </c>
      <c r="B48" s="68" t="s">
        <v>591</v>
      </c>
      <c r="C48" s="68" t="s">
        <v>592</v>
      </c>
      <c r="D48" s="68" t="s">
        <v>593</v>
      </c>
      <c r="E48" s="68" t="s">
        <v>594</v>
      </c>
      <c r="F48" s="68" t="s">
        <v>595</v>
      </c>
      <c r="G48" s="68" t="s">
        <v>596</v>
      </c>
      <c r="H48" s="68" t="s">
        <v>597</v>
      </c>
      <c r="I48" s="68" t="s">
        <v>598</v>
      </c>
      <c r="J48" s="68" t="s">
        <v>599</v>
      </c>
      <c r="K48" s="68" t="s">
        <v>600</v>
      </c>
      <c r="L48" s="68" t="s">
        <v>601</v>
      </c>
      <c r="M48" s="68" t="s">
        <v>602</v>
      </c>
    </row>
    <row r="49" spans="1:13" ht="11.25">
      <c r="A49" s="69">
        <v>2005</v>
      </c>
      <c r="B49" s="70" t="s">
        <v>603</v>
      </c>
      <c r="C49" s="70" t="s">
        <v>604</v>
      </c>
      <c r="D49" s="70" t="s">
        <v>605</v>
      </c>
      <c r="E49" s="70" t="s">
        <v>606</v>
      </c>
      <c r="F49" s="70" t="s">
        <v>607</v>
      </c>
      <c r="G49" s="70" t="s">
        <v>608</v>
      </c>
      <c r="H49" s="70" t="s">
        <v>609</v>
      </c>
      <c r="I49" s="70" t="s">
        <v>610</v>
      </c>
      <c r="J49" s="70" t="s">
        <v>611</v>
      </c>
      <c r="K49" s="70" t="s">
        <v>612</v>
      </c>
      <c r="L49" s="70" t="s">
        <v>613</v>
      </c>
      <c r="M49" s="70" t="s">
        <v>614</v>
      </c>
    </row>
    <row r="50" spans="1:13" ht="11.25">
      <c r="A50" s="67">
        <v>2006</v>
      </c>
      <c r="B50" s="68" t="s">
        <v>615</v>
      </c>
      <c r="C50" s="68" t="s">
        <v>616</v>
      </c>
      <c r="D50" s="68" t="s">
        <v>617</v>
      </c>
      <c r="E50" s="68" t="s">
        <v>618</v>
      </c>
      <c r="F50" s="68" t="s">
        <v>619</v>
      </c>
      <c r="G50" s="68" t="s">
        <v>620</v>
      </c>
      <c r="H50" s="68" t="s">
        <v>621</v>
      </c>
      <c r="I50" s="68" t="s">
        <v>622</v>
      </c>
      <c r="J50" s="68" t="s">
        <v>623</v>
      </c>
      <c r="K50" s="68" t="s">
        <v>624</v>
      </c>
      <c r="L50" s="68" t="s">
        <v>625</v>
      </c>
      <c r="M50" s="68" t="s">
        <v>626</v>
      </c>
    </row>
    <row r="51" spans="1:13" ht="11.25">
      <c r="A51" s="69">
        <v>2007</v>
      </c>
      <c r="B51" s="70" t="s">
        <v>627</v>
      </c>
      <c r="C51" s="70" t="s">
        <v>628</v>
      </c>
      <c r="D51" s="70" t="s">
        <v>629</v>
      </c>
      <c r="E51" s="70" t="s">
        <v>630</v>
      </c>
      <c r="F51" s="70" t="s">
        <v>631</v>
      </c>
      <c r="G51" s="70" t="s">
        <v>632</v>
      </c>
      <c r="H51" s="70" t="s">
        <v>633</v>
      </c>
      <c r="I51" s="70" t="s">
        <v>634</v>
      </c>
      <c r="J51" s="70" t="s">
        <v>635</v>
      </c>
      <c r="K51" s="70" t="s">
        <v>636</v>
      </c>
      <c r="L51" s="70" t="s">
        <v>637</v>
      </c>
      <c r="M51" s="70" t="s">
        <v>638</v>
      </c>
    </row>
    <row r="52" spans="1:13" ht="11.25">
      <c r="A52" s="67">
        <v>2008</v>
      </c>
      <c r="B52" s="68" t="s">
        <v>639</v>
      </c>
      <c r="C52" s="68" t="s">
        <v>640</v>
      </c>
      <c r="D52" s="68" t="s">
        <v>641</v>
      </c>
      <c r="E52" s="68" t="s">
        <v>642</v>
      </c>
      <c r="F52" s="68" t="s">
        <v>643</v>
      </c>
      <c r="G52" s="68" t="s">
        <v>644</v>
      </c>
      <c r="H52" s="68" t="s">
        <v>645</v>
      </c>
      <c r="I52" s="68" t="s">
        <v>646</v>
      </c>
      <c r="J52" s="68" t="s">
        <v>647</v>
      </c>
      <c r="K52" s="68" t="s">
        <v>648</v>
      </c>
      <c r="L52" s="68" t="s">
        <v>649</v>
      </c>
      <c r="M52" s="68" t="s">
        <v>650</v>
      </c>
    </row>
    <row r="53" spans="1:13" ht="11.25">
      <c r="A53" s="69">
        <v>2009</v>
      </c>
      <c r="B53" s="70" t="s">
        <v>651</v>
      </c>
      <c r="C53" s="70" t="s">
        <v>652</v>
      </c>
      <c r="D53" s="70" t="s">
        <v>653</v>
      </c>
      <c r="E53" s="70" t="s">
        <v>654</v>
      </c>
      <c r="F53" s="70" t="s">
        <v>655</v>
      </c>
      <c r="G53" s="70" t="s">
        <v>656</v>
      </c>
      <c r="H53" s="70" t="s">
        <v>657</v>
      </c>
      <c r="I53" s="70" t="s">
        <v>658</v>
      </c>
      <c r="J53" s="70" t="s">
        <v>659</v>
      </c>
      <c r="K53" s="70" t="s">
        <v>660</v>
      </c>
      <c r="L53" s="70" t="s">
        <v>661</v>
      </c>
      <c r="M53" s="70" t="s">
        <v>662</v>
      </c>
    </row>
    <row r="54" spans="1:13" ht="11.25">
      <c r="A54" s="67">
        <v>2010</v>
      </c>
      <c r="B54" s="68" t="s">
        <v>663</v>
      </c>
      <c r="C54" s="68" t="s">
        <v>664</v>
      </c>
      <c r="D54" s="68" t="s">
        <v>665</v>
      </c>
      <c r="E54" s="68" t="s">
        <v>666</v>
      </c>
      <c r="F54" s="68" t="s">
        <v>667</v>
      </c>
      <c r="G54" s="68" t="s">
        <v>668</v>
      </c>
      <c r="H54" s="68" t="s">
        <v>669</v>
      </c>
      <c r="I54" s="68" t="s">
        <v>670</v>
      </c>
      <c r="J54" s="68" t="s">
        <v>671</v>
      </c>
      <c r="K54" s="68" t="s">
        <v>672</v>
      </c>
      <c r="L54" s="68" t="s">
        <v>673</v>
      </c>
      <c r="M54" s="68" t="s">
        <v>674</v>
      </c>
    </row>
    <row r="55" spans="1:13" ht="11.25">
      <c r="A55" s="69">
        <v>2011</v>
      </c>
      <c r="B55" s="70" t="s">
        <v>675</v>
      </c>
      <c r="C55" s="70" t="s">
        <v>676</v>
      </c>
      <c r="D55" s="70" t="s">
        <v>677</v>
      </c>
      <c r="E55" s="70" t="s">
        <v>678</v>
      </c>
      <c r="F55" s="70" t="s">
        <v>679</v>
      </c>
      <c r="G55" s="70" t="s">
        <v>680</v>
      </c>
      <c r="H55" s="70" t="s">
        <v>681</v>
      </c>
      <c r="I55" s="70" t="s">
        <v>681</v>
      </c>
      <c r="J55" s="70" t="s">
        <v>682</v>
      </c>
      <c r="K55" s="70" t="s">
        <v>683</v>
      </c>
      <c r="L55" s="70" t="s">
        <v>684</v>
      </c>
      <c r="M55" s="70" t="s">
        <v>685</v>
      </c>
    </row>
    <row r="56" spans="1:13" ht="11.25">
      <c r="A56" s="67">
        <v>2012</v>
      </c>
      <c r="B56" s="68" t="s">
        <v>686</v>
      </c>
      <c r="C56" s="68" t="s">
        <v>687</v>
      </c>
      <c r="D56" s="68" t="s">
        <v>688</v>
      </c>
      <c r="E56" s="68" t="s">
        <v>689</v>
      </c>
      <c r="F56" s="68" t="s">
        <v>690</v>
      </c>
      <c r="G56" s="68" t="s">
        <v>691</v>
      </c>
      <c r="H56" s="68" t="s">
        <v>692</v>
      </c>
      <c r="I56" s="68" t="s">
        <v>693</v>
      </c>
      <c r="J56" s="68" t="s">
        <v>694</v>
      </c>
      <c r="K56" s="68" t="s">
        <v>695</v>
      </c>
      <c r="L56" s="68" t="s">
        <v>696</v>
      </c>
      <c r="M56" s="68" t="s">
        <v>697</v>
      </c>
    </row>
    <row r="57" spans="1:13" ht="11.25">
      <c r="A57" s="69">
        <v>2013</v>
      </c>
      <c r="B57" s="70" t="s">
        <v>698</v>
      </c>
      <c r="C57" s="70" t="s">
        <v>699</v>
      </c>
      <c r="D57" s="70" t="s">
        <v>700</v>
      </c>
      <c r="E57" s="70" t="s">
        <v>701</v>
      </c>
      <c r="F57" s="70" t="s">
        <v>702</v>
      </c>
      <c r="G57" s="70" t="s">
        <v>703</v>
      </c>
      <c r="H57" s="70" t="s">
        <v>704</v>
      </c>
      <c r="I57" s="70" t="s">
        <v>705</v>
      </c>
      <c r="J57" s="70" t="s">
        <v>706</v>
      </c>
      <c r="K57" s="70" t="s">
        <v>707</v>
      </c>
      <c r="L57" s="70" t="s">
        <v>708</v>
      </c>
      <c r="M57" s="70" t="s">
        <v>709</v>
      </c>
    </row>
    <row r="58" spans="1:13" ht="11.25">
      <c r="A58" s="67">
        <v>2014</v>
      </c>
      <c r="B58" s="68" t="s">
        <v>710</v>
      </c>
      <c r="C58" s="68" t="s">
        <v>711</v>
      </c>
      <c r="D58" s="68" t="s">
        <v>712</v>
      </c>
      <c r="E58" s="68" t="s">
        <v>713</v>
      </c>
      <c r="F58" s="68" t="s">
        <v>714</v>
      </c>
      <c r="G58" s="68" t="s">
        <v>715</v>
      </c>
      <c r="H58" s="68" t="s">
        <v>46</v>
      </c>
      <c r="I58" s="68"/>
      <c r="J58" s="68"/>
      <c r="K58" s="68"/>
      <c r="L58" s="68"/>
      <c r="M58" s="68"/>
    </row>
    <row r="59" spans="1:13" ht="11.25">
      <c r="A59" s="186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</row>
    <row r="60" spans="1:13" ht="11.25">
      <c r="A60" s="184" t="s">
        <v>47</v>
      </c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</row>
    <row r="61" spans="1:13" ht="11.25">
      <c r="A61" s="184" t="s">
        <v>48</v>
      </c>
      <c r="B61" s="184"/>
      <c r="C61" s="184"/>
      <c r="D61" s="184"/>
      <c r="E61" s="184"/>
      <c r="F61" s="184" t="s">
        <v>49</v>
      </c>
      <c r="G61" s="184"/>
      <c r="H61" s="184"/>
      <c r="I61" s="184"/>
      <c r="J61" s="184"/>
      <c r="K61" s="184"/>
      <c r="L61" s="184"/>
      <c r="M61" s="184"/>
    </row>
    <row r="62" spans="1:13" ht="11.25">
      <c r="A62" s="184" t="s">
        <v>50</v>
      </c>
      <c r="B62" s="184"/>
      <c r="C62" s="184"/>
      <c r="D62" s="184"/>
      <c r="E62" s="184"/>
      <c r="F62" s="184" t="s">
        <v>51</v>
      </c>
      <c r="G62" s="184"/>
      <c r="H62" s="184"/>
      <c r="I62" s="184"/>
      <c r="J62" s="185"/>
      <c r="K62" s="185"/>
      <c r="L62" s="185"/>
      <c r="M62" s="185"/>
    </row>
    <row r="63" spans="1:13" ht="11.25">
      <c r="A63" s="184" t="s">
        <v>52</v>
      </c>
      <c r="B63" s="184"/>
      <c r="C63" s="184"/>
      <c r="D63" s="184"/>
      <c r="E63" s="184"/>
      <c r="F63" s="184" t="s">
        <v>53</v>
      </c>
      <c r="G63" s="184"/>
      <c r="H63" s="184"/>
      <c r="I63" s="184"/>
      <c r="J63" s="185" t="s">
        <v>54</v>
      </c>
      <c r="K63" s="185"/>
      <c r="L63" s="185"/>
      <c r="M63" s="185"/>
    </row>
    <row r="64" spans="1:13" ht="11.25">
      <c r="A64" s="184" t="s">
        <v>55</v>
      </c>
      <c r="B64" s="184"/>
      <c r="C64" s="184"/>
      <c r="D64" s="184"/>
      <c r="E64" s="184"/>
      <c r="F64" s="184" t="s">
        <v>56</v>
      </c>
      <c r="G64" s="184"/>
      <c r="H64" s="184"/>
      <c r="I64" s="184"/>
      <c r="J64" s="185" t="s">
        <v>139</v>
      </c>
      <c r="K64" s="185"/>
      <c r="L64" s="185"/>
      <c r="M64" s="185"/>
    </row>
    <row r="65" spans="1:13" ht="11.25">
      <c r="A65" s="184" t="s">
        <v>57</v>
      </c>
      <c r="B65" s="184"/>
      <c r="C65" s="184"/>
      <c r="D65" s="184"/>
      <c r="E65" s="184"/>
      <c r="F65" s="184" t="s">
        <v>58</v>
      </c>
      <c r="G65" s="184"/>
      <c r="H65" s="184"/>
      <c r="I65" s="184"/>
      <c r="J65" s="185" t="s">
        <v>716</v>
      </c>
      <c r="K65" s="185"/>
      <c r="L65" s="185"/>
      <c r="M65" s="185"/>
    </row>
    <row r="66" spans="1:13" ht="11.25">
      <c r="A66" s="184" t="s">
        <v>59</v>
      </c>
      <c r="B66" s="184"/>
      <c r="C66" s="184"/>
      <c r="D66" s="184"/>
      <c r="E66" s="184"/>
      <c r="F66" s="184"/>
      <c r="G66" s="184"/>
      <c r="H66" s="184"/>
      <c r="I66" s="184"/>
      <c r="J66" s="185"/>
      <c r="K66" s="185"/>
      <c r="L66" s="185"/>
      <c r="M66" s="185"/>
    </row>
    <row r="67" spans="1:13" ht="11.25">
      <c r="A67" s="184" t="s">
        <v>717</v>
      </c>
      <c r="B67" s="184"/>
      <c r="C67" s="184"/>
      <c r="D67" s="184"/>
      <c r="E67" s="184"/>
      <c r="F67" s="184"/>
      <c r="G67" s="184"/>
      <c r="H67" s="184"/>
      <c r="I67" s="184"/>
      <c r="J67" s="185"/>
      <c r="K67" s="185"/>
      <c r="L67" s="185"/>
      <c r="M67" s="185"/>
    </row>
    <row r="68" spans="1:13" ht="11.25">
      <c r="A68" s="184" t="s">
        <v>718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</row>
    <row r="69" spans="1:13" ht="11.25">
      <c r="A69" s="184" t="s">
        <v>719</v>
      </c>
      <c r="B69" s="184"/>
      <c r="C69" s="184"/>
      <c r="D69" s="184"/>
      <c r="E69" s="184"/>
      <c r="F69" s="184"/>
      <c r="G69" s="184"/>
      <c r="H69" s="184"/>
      <c r="I69" s="184"/>
      <c r="J69" s="185"/>
      <c r="K69" s="185"/>
      <c r="L69" s="185"/>
      <c r="M69" s="185"/>
    </row>
    <row r="70" spans="1:13" ht="11.25">
      <c r="A70" s="184" t="s">
        <v>720</v>
      </c>
      <c r="B70" s="184"/>
      <c r="C70" s="184"/>
      <c r="D70" s="184"/>
      <c r="E70" s="184"/>
      <c r="F70" s="184"/>
      <c r="G70" s="184"/>
      <c r="H70" s="184"/>
      <c r="I70" s="184"/>
      <c r="J70" s="185"/>
      <c r="K70" s="185"/>
      <c r="L70" s="185"/>
      <c r="M70" s="185"/>
    </row>
    <row r="71" spans="1:13" ht="11.25">
      <c r="A71" s="184" t="s">
        <v>721</v>
      </c>
      <c r="B71" s="184"/>
      <c r="C71" s="184"/>
      <c r="D71" s="184"/>
      <c r="E71" s="184"/>
      <c r="F71" s="184"/>
      <c r="G71" s="184"/>
      <c r="H71" s="184"/>
      <c r="I71" s="184"/>
      <c r="J71" s="185"/>
      <c r="K71" s="185"/>
      <c r="L71" s="185"/>
      <c r="M71" s="185"/>
    </row>
    <row r="72" spans="1:13" ht="11.25">
      <c r="A72" s="184" t="s">
        <v>722</v>
      </c>
      <c r="B72" s="184"/>
      <c r="C72" s="184"/>
      <c r="D72" s="184"/>
      <c r="E72" s="184"/>
      <c r="F72" s="184"/>
      <c r="G72" s="184"/>
      <c r="H72" s="184"/>
      <c r="I72" s="184"/>
      <c r="J72" s="185"/>
      <c r="K72" s="185"/>
      <c r="L72" s="185"/>
      <c r="M72" s="185"/>
    </row>
    <row r="73" spans="1:13" ht="11.25">
      <c r="A73" s="184" t="s">
        <v>723</v>
      </c>
      <c r="B73" s="184"/>
      <c r="C73" s="184"/>
      <c r="D73" s="184"/>
      <c r="E73" s="184"/>
      <c r="F73" s="184"/>
      <c r="G73" s="184"/>
      <c r="H73" s="184"/>
      <c r="I73" s="184"/>
      <c r="J73" s="185"/>
      <c r="K73" s="185"/>
      <c r="L73" s="185"/>
      <c r="M73" s="185"/>
    </row>
    <row r="74" spans="1:13" ht="11.25">
      <c r="A74" s="184" t="s">
        <v>724</v>
      </c>
      <c r="B74" s="184"/>
      <c r="C74" s="184"/>
      <c r="D74" s="184"/>
      <c r="E74" s="184"/>
      <c r="F74" s="184"/>
      <c r="G74" s="184"/>
      <c r="H74" s="184"/>
      <c r="I74" s="184"/>
      <c r="J74" s="185"/>
      <c r="K74" s="185"/>
      <c r="L74" s="185"/>
      <c r="M74" s="185"/>
    </row>
    <row r="75" spans="1:13" ht="11.25">
      <c r="A75" s="184"/>
      <c r="B75" s="184"/>
      <c r="C75" s="184"/>
      <c r="D75" s="184"/>
      <c r="E75" s="184"/>
      <c r="F75" s="184"/>
      <c r="G75" s="184"/>
      <c r="H75" s="184"/>
      <c r="I75" s="184"/>
      <c r="J75" s="185"/>
      <c r="K75" s="185"/>
      <c r="L75" s="185"/>
      <c r="M75" s="185"/>
    </row>
  </sheetData>
  <sheetProtection/>
  <mergeCells count="53">
    <mergeCell ref="A75:E75"/>
    <mergeCell ref="F75:I75"/>
    <mergeCell ref="J75:M75"/>
    <mergeCell ref="A73:E73"/>
    <mergeCell ref="F73:I73"/>
    <mergeCell ref="J73:M73"/>
    <mergeCell ref="A74:E74"/>
    <mergeCell ref="F74:I74"/>
    <mergeCell ref="J74:M74"/>
    <mergeCell ref="A1:M1"/>
    <mergeCell ref="A2:M2"/>
    <mergeCell ref="A3:M3"/>
    <mergeCell ref="A4:M4"/>
    <mergeCell ref="A5:M5"/>
    <mergeCell ref="A6:M6"/>
    <mergeCell ref="A59:E59"/>
    <mergeCell ref="F59:M59"/>
    <mergeCell ref="A60:E60"/>
    <mergeCell ref="F60:M60"/>
    <mergeCell ref="A61:E61"/>
    <mergeCell ref="F61:M61"/>
    <mergeCell ref="A63:E63"/>
    <mergeCell ref="F63:I63"/>
    <mergeCell ref="J63:M63"/>
    <mergeCell ref="A62:E62"/>
    <mergeCell ref="F62:I62"/>
    <mergeCell ref="J62:M62"/>
    <mergeCell ref="A65:E65"/>
    <mergeCell ref="F65:I65"/>
    <mergeCell ref="J65:M65"/>
    <mergeCell ref="A64:E64"/>
    <mergeCell ref="F64:I64"/>
    <mergeCell ref="J64:M64"/>
    <mergeCell ref="A67:E67"/>
    <mergeCell ref="F67:I67"/>
    <mergeCell ref="J67:M67"/>
    <mergeCell ref="A66:E66"/>
    <mergeCell ref="F66:I66"/>
    <mergeCell ref="J66:M66"/>
    <mergeCell ref="A70:E70"/>
    <mergeCell ref="F70:I70"/>
    <mergeCell ref="J70:M70"/>
    <mergeCell ref="A68:E68"/>
    <mergeCell ref="F68:M68"/>
    <mergeCell ref="A69:E69"/>
    <mergeCell ref="F69:I69"/>
    <mergeCell ref="J69:M69"/>
    <mergeCell ref="A72:E72"/>
    <mergeCell ref="F72:I72"/>
    <mergeCell ref="J72:M72"/>
    <mergeCell ref="A71:E71"/>
    <mergeCell ref="F71:I71"/>
    <mergeCell ref="J71:M71"/>
  </mergeCells>
  <printOptions/>
  <pageMargins left="0.9055118110236221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C32" sqref="C32:D33"/>
    </sheetView>
  </sheetViews>
  <sheetFormatPr defaultColWidth="11.421875" defaultRowHeight="12.75"/>
  <cols>
    <col min="1" max="3" width="11.421875" style="1" customWidth="1"/>
    <col min="4" max="4" width="32.57421875" style="1" customWidth="1"/>
    <col min="5" max="5" width="2.00390625" style="36" customWidth="1"/>
    <col min="6" max="6" width="9.421875" style="1" customWidth="1"/>
    <col min="7" max="16384" width="11.421875" style="1" customWidth="1"/>
  </cols>
  <sheetData>
    <row r="1" spans="1:6" ht="10.5">
      <c r="A1" s="59"/>
      <c r="F1" s="2"/>
    </row>
    <row r="2" spans="1:6" ht="10.5">
      <c r="A2" s="59"/>
      <c r="F2" s="2"/>
    </row>
    <row r="4" ht="0.75" customHeight="1"/>
    <row r="5" ht="10.5" hidden="1"/>
    <row r="6" ht="10.5" hidden="1"/>
    <row r="8" spans="1:6" s="129" customFormat="1" ht="12.75">
      <c r="A8" s="189" t="s">
        <v>28</v>
      </c>
      <c r="B8" s="189"/>
      <c r="C8" s="189"/>
      <c r="D8" s="189"/>
      <c r="E8" s="189"/>
      <c r="F8" s="189"/>
    </row>
    <row r="10" ht="3.75" customHeight="1"/>
    <row r="11" ht="10.5" hidden="1"/>
    <row r="13" ht="10.5">
      <c r="A13" s="1" t="s">
        <v>734</v>
      </c>
    </row>
    <row r="14" ht="10.5">
      <c r="A14" s="1" t="s">
        <v>735</v>
      </c>
    </row>
    <row r="15" ht="10.5">
      <c r="A15" s="1" t="s">
        <v>736</v>
      </c>
    </row>
    <row r="16" ht="10.5">
      <c r="A16" s="1" t="s">
        <v>737</v>
      </c>
    </row>
    <row r="17" ht="14.25" customHeight="1"/>
    <row r="18" ht="3" customHeight="1">
      <c r="I18" s="1" t="s">
        <v>128</v>
      </c>
    </row>
    <row r="19" spans="1:6" ht="10.5">
      <c r="A19" s="1" t="s">
        <v>116</v>
      </c>
      <c r="E19" s="36" t="s">
        <v>8</v>
      </c>
      <c r="F19" s="4">
        <v>1149.09</v>
      </c>
    </row>
    <row r="20" spans="1:6" s="138" customFormat="1" ht="9" customHeight="1">
      <c r="A20" s="138" t="s">
        <v>127</v>
      </c>
      <c r="E20" s="139"/>
      <c r="F20" s="140"/>
    </row>
    <row r="21" ht="10.5">
      <c r="F21" s="4"/>
    </row>
    <row r="22" spans="1:6" ht="12.75">
      <c r="A22" s="1" t="s">
        <v>117</v>
      </c>
      <c r="F22" s="76">
        <v>1.0198</v>
      </c>
    </row>
    <row r="23" ht="10.5" customHeight="1">
      <c r="F23" s="75"/>
    </row>
    <row r="24" spans="1:6" ht="10.5">
      <c r="A24" s="1" t="s">
        <v>118</v>
      </c>
      <c r="E24" s="36" t="s">
        <v>8</v>
      </c>
      <c r="F24" s="77">
        <f>F19*F22</f>
        <v>1171.84</v>
      </c>
    </row>
    <row r="26" spans="1:6" ht="10.5">
      <c r="A26" s="1" t="s">
        <v>110</v>
      </c>
      <c r="F26" s="78">
        <v>0.5</v>
      </c>
    </row>
    <row r="27" spans="6:7" ht="10.5">
      <c r="F27" s="79"/>
      <c r="G27" s="3"/>
    </row>
    <row r="28" spans="1:6" ht="10.5">
      <c r="A28" s="1" t="s">
        <v>732</v>
      </c>
      <c r="E28" s="36" t="s">
        <v>8</v>
      </c>
      <c r="F28" s="35">
        <f>F24*F26</f>
        <v>585.92</v>
      </c>
    </row>
    <row r="29" ht="10.5">
      <c r="F29" s="35"/>
    </row>
    <row r="30" ht="17.25" customHeight="1">
      <c r="F30" s="35"/>
    </row>
    <row r="31" ht="10.5">
      <c r="F31" s="35"/>
    </row>
    <row r="32" spans="3:6" ht="10.5">
      <c r="C32" s="193" t="s">
        <v>741</v>
      </c>
      <c r="D32" s="193"/>
      <c r="F32" s="35"/>
    </row>
    <row r="33" spans="1:6" s="129" customFormat="1" ht="12.75">
      <c r="A33" s="135"/>
      <c r="C33" s="194"/>
      <c r="D33" s="195" t="s">
        <v>742</v>
      </c>
      <c r="E33" s="136"/>
      <c r="F33" s="137"/>
    </row>
    <row r="34" ht="11.25" customHeight="1"/>
    <row r="35" spans="5:6" s="176" customFormat="1" ht="11.25">
      <c r="E35" s="177"/>
      <c r="F35" s="182"/>
    </row>
    <row r="36" spans="5:6" s="6" customFormat="1" ht="10.5">
      <c r="E36" s="72"/>
      <c r="F36" s="73"/>
    </row>
    <row r="37" spans="1:6" s="6" customFormat="1" ht="10.5">
      <c r="A37" s="1"/>
      <c r="B37" s="1"/>
      <c r="C37" s="1"/>
      <c r="D37" s="1"/>
      <c r="E37" s="36"/>
      <c r="F37" s="1"/>
    </row>
    <row r="38" spans="1:6" s="6" customFormat="1" ht="10.5">
      <c r="A38" s="1"/>
      <c r="B38" s="1"/>
      <c r="C38" s="1"/>
      <c r="D38" s="1"/>
      <c r="E38" s="36"/>
      <c r="F38" s="1"/>
    </row>
    <row r="39" spans="1:6" s="6" customFormat="1" ht="10.5">
      <c r="A39" s="1"/>
      <c r="B39" s="1"/>
      <c r="C39" s="1"/>
      <c r="D39" s="1"/>
      <c r="E39" s="36"/>
      <c r="F39" s="1"/>
    </row>
    <row r="41" spans="1:6" s="6" customFormat="1" ht="10.5">
      <c r="A41" s="1"/>
      <c r="B41" s="1"/>
      <c r="C41" s="1"/>
      <c r="D41" s="1"/>
      <c r="E41" s="36"/>
      <c r="F41" s="183"/>
    </row>
    <row r="42" spans="1:6" s="6" customFormat="1" ht="10.5">
      <c r="A42" s="1"/>
      <c r="B42" s="1"/>
      <c r="C42" s="1"/>
      <c r="D42" s="1"/>
      <c r="E42" s="36"/>
      <c r="F42" s="1"/>
    </row>
    <row r="43" spans="1:6" s="6" customFormat="1" ht="10.5">
      <c r="A43" s="1"/>
      <c r="B43" s="1"/>
      <c r="C43" s="1"/>
      <c r="D43" s="1"/>
      <c r="E43" s="36"/>
      <c r="F43" s="1"/>
    </row>
    <row r="44" ht="17.25" customHeight="1"/>
    <row r="45" spans="1:5" s="176" customFormat="1" ht="11.25">
      <c r="A45" s="175"/>
      <c r="E45" s="177"/>
    </row>
    <row r="46" ht="11.25" customHeight="1">
      <c r="D46" s="74"/>
    </row>
    <row r="47" s="178" customFormat="1" ht="10.5">
      <c r="E47" s="179"/>
    </row>
    <row r="48" s="178" customFormat="1" ht="10.5">
      <c r="E48" s="179"/>
    </row>
    <row r="49" s="178" customFormat="1" ht="10.5">
      <c r="E49" s="179"/>
    </row>
    <row r="50" s="178" customFormat="1" ht="10.5">
      <c r="E50" s="179"/>
    </row>
    <row r="51" s="178" customFormat="1" ht="10.5">
      <c r="E51" s="179"/>
    </row>
    <row r="52" s="180" customFormat="1" ht="21" customHeight="1">
      <c r="E52" s="181"/>
    </row>
    <row r="53" s="180" customFormat="1" ht="10.5">
      <c r="E53" s="181"/>
    </row>
    <row r="54" s="180" customFormat="1" ht="10.5">
      <c r="E54" s="181"/>
    </row>
    <row r="55" s="180" customFormat="1" ht="10.5">
      <c r="E55" s="181"/>
    </row>
    <row r="56" s="180" customFormat="1" ht="10.5">
      <c r="E56" s="181"/>
    </row>
    <row r="57" ht="21" customHeight="1"/>
  </sheetData>
  <sheetProtection/>
  <mergeCells count="2">
    <mergeCell ref="A8:F8"/>
    <mergeCell ref="C32:D32"/>
  </mergeCells>
  <hyperlinks>
    <hyperlink ref="D33" r:id="rId1" display="www.sentença.com.br"/>
  </hyperlinks>
  <printOptions/>
  <pageMargins left="1.220472440944882" right="0.5905511811023623" top="1.1811023622047245" bottom="0.5905511811023623" header="0.5118110236220472" footer="0.5118110236220472"/>
  <pageSetup orientation="portrait" paperSize="9" r:id="rId2"/>
  <headerFooter alignWithMargins="0">
    <oddHeader xml:space="preserve">&amp;R
&amp;"Tahoma,Normal"&amp;8Anexo: 01
Folha: 0&amp;P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15"/>
  <sheetViews>
    <sheetView workbookViewId="0" topLeftCell="A94">
      <selection activeCell="D114" sqref="D114:H115"/>
    </sheetView>
  </sheetViews>
  <sheetFormatPr defaultColWidth="11.421875" defaultRowHeight="12.75"/>
  <cols>
    <col min="1" max="1" width="6.421875" style="1" customWidth="1"/>
    <col min="2" max="2" width="1.8515625" style="1" customWidth="1"/>
    <col min="3" max="3" width="24.28125" style="1" customWidth="1"/>
    <col min="4" max="4" width="8.57421875" style="1" customWidth="1"/>
    <col min="5" max="5" width="10.421875" style="1" customWidth="1"/>
    <col min="6" max="6" width="10.8515625" style="13" customWidth="1"/>
    <col min="7" max="7" width="7.28125" style="1" customWidth="1"/>
    <col min="8" max="8" width="6.140625" style="1" customWidth="1"/>
    <col min="9" max="9" width="10.7109375" style="1" customWidth="1"/>
    <col min="10" max="16384" width="11.421875" style="1" customWidth="1"/>
  </cols>
  <sheetData>
    <row r="2" ht="10.5">
      <c r="A2" s="59"/>
    </row>
    <row r="3" ht="18.75" customHeight="1"/>
    <row r="4" ht="10.5">
      <c r="A4" s="1" t="s">
        <v>119</v>
      </c>
    </row>
    <row r="5" spans="1:6" s="6" customFormat="1" ht="10.5">
      <c r="A5" s="6" t="s">
        <v>121</v>
      </c>
      <c r="F5" s="14"/>
    </row>
    <row r="6" spans="1:6" s="6" customFormat="1" ht="10.5">
      <c r="A6" s="6" t="s">
        <v>120</v>
      </c>
      <c r="F6" s="14"/>
    </row>
    <row r="7" ht="17.25" customHeight="1"/>
    <row r="8" spans="1:6" ht="10.5">
      <c r="A8" s="1" t="s">
        <v>738</v>
      </c>
      <c r="E8" s="36"/>
      <c r="F8" s="1"/>
    </row>
    <row r="9" spans="1:6" ht="10.5">
      <c r="A9" s="1" t="s">
        <v>740</v>
      </c>
      <c r="E9" s="36"/>
      <c r="F9" s="1"/>
    </row>
    <row r="10" spans="1:6" ht="10.5">
      <c r="A10" s="1" t="s">
        <v>739</v>
      </c>
      <c r="E10" s="36"/>
      <c r="F10" s="1"/>
    </row>
    <row r="11" spans="1:6" ht="12.75" customHeight="1" thickBot="1">
      <c r="A11" s="6"/>
      <c r="B11" s="6"/>
      <c r="C11" s="6"/>
      <c r="D11" s="6"/>
      <c r="E11" s="6"/>
      <c r="F11" s="14"/>
    </row>
    <row r="12" spans="1:9" ht="12" thickBot="1" thickTop="1">
      <c r="A12" s="15" t="s">
        <v>0</v>
      </c>
      <c r="B12" s="15"/>
      <c r="C12" s="15"/>
      <c r="D12" s="7" t="s">
        <v>1</v>
      </c>
      <c r="E12" s="16" t="s">
        <v>2</v>
      </c>
      <c r="F12" s="16" t="s">
        <v>3</v>
      </c>
      <c r="G12" s="16" t="s">
        <v>14</v>
      </c>
      <c r="H12" s="16" t="s">
        <v>15</v>
      </c>
      <c r="I12" s="7" t="s">
        <v>17</v>
      </c>
    </row>
    <row r="13" spans="2:8" ht="12" thickBot="1" thickTop="1">
      <c r="B13" s="17"/>
      <c r="E13" s="13"/>
      <c r="G13" s="13"/>
      <c r="H13" s="13"/>
    </row>
    <row r="14" spans="1:9" ht="11.25" thickTop="1">
      <c r="A14" s="18" t="s">
        <v>4</v>
      </c>
      <c r="B14" s="19" t="s">
        <v>5</v>
      </c>
      <c r="C14" s="20" t="s">
        <v>6</v>
      </c>
      <c r="D14" s="20" t="s">
        <v>7</v>
      </c>
      <c r="E14" s="21" t="s">
        <v>11</v>
      </c>
      <c r="F14" s="21" t="s">
        <v>30</v>
      </c>
      <c r="G14" s="190" t="s">
        <v>31</v>
      </c>
      <c r="H14" s="191"/>
      <c r="I14" s="56" t="s">
        <v>7</v>
      </c>
    </row>
    <row r="15" spans="1:9" ht="10.5">
      <c r="A15" s="22"/>
      <c r="B15" s="23"/>
      <c r="C15" s="24" t="s">
        <v>122</v>
      </c>
      <c r="D15" s="24" t="s">
        <v>10</v>
      </c>
      <c r="E15" s="25" t="s">
        <v>68</v>
      </c>
      <c r="F15" s="25"/>
      <c r="G15" s="25"/>
      <c r="H15" s="25"/>
      <c r="I15" s="57" t="s">
        <v>10</v>
      </c>
    </row>
    <row r="16" spans="1:9" ht="10.5">
      <c r="A16" s="22"/>
      <c r="B16" s="23"/>
      <c r="C16" s="24" t="s">
        <v>123</v>
      </c>
      <c r="D16" s="24" t="s">
        <v>66</v>
      </c>
      <c r="E16" s="25"/>
      <c r="F16" s="25"/>
      <c r="G16" s="25"/>
      <c r="H16" s="25"/>
      <c r="I16" s="57" t="s">
        <v>12</v>
      </c>
    </row>
    <row r="17" spans="1:9" ht="10.5">
      <c r="A17" s="22"/>
      <c r="B17" s="23"/>
      <c r="C17" s="24" t="s">
        <v>124</v>
      </c>
      <c r="D17" s="24" t="s">
        <v>67</v>
      </c>
      <c r="E17" s="25"/>
      <c r="F17" s="25"/>
      <c r="G17" s="25"/>
      <c r="H17" s="25"/>
      <c r="I17" s="57"/>
    </row>
    <row r="18" spans="1:9" ht="10.5">
      <c r="A18" s="22"/>
      <c r="B18" s="23"/>
      <c r="C18" s="24"/>
      <c r="D18" s="24"/>
      <c r="E18" s="25"/>
      <c r="F18" s="25"/>
      <c r="G18" s="25"/>
      <c r="H18" s="25"/>
      <c r="I18" s="57"/>
    </row>
    <row r="19" spans="1:9" ht="11.25" thickBot="1">
      <c r="A19" s="26"/>
      <c r="B19" s="27"/>
      <c r="C19" s="28"/>
      <c r="D19" s="28"/>
      <c r="E19" s="29"/>
      <c r="F19" s="29" t="s">
        <v>69</v>
      </c>
      <c r="G19" s="29"/>
      <c r="H19" s="29"/>
      <c r="I19" s="58"/>
    </row>
    <row r="20" spans="5:6" ht="11.25" thickTop="1">
      <c r="E20" s="13"/>
      <c r="F20" s="1"/>
    </row>
    <row r="21" spans="1:9" ht="10.5">
      <c r="A21" s="8">
        <v>39356</v>
      </c>
      <c r="B21" s="30" t="s">
        <v>5</v>
      </c>
      <c r="C21" s="31"/>
      <c r="D21" s="32">
        <f>'01'!F28</f>
        <v>585.92</v>
      </c>
      <c r="E21" s="33">
        <v>1</v>
      </c>
      <c r="F21" s="10">
        <f aca="true" t="shared" si="0" ref="F21:F39">D21*E21</f>
        <v>585.92</v>
      </c>
      <c r="G21" s="60">
        <v>9</v>
      </c>
      <c r="H21" s="60">
        <v>30</v>
      </c>
      <c r="I21" s="10">
        <f aca="true" t="shared" si="1" ref="I21:I45">F21*G21/H21</f>
        <v>175.78</v>
      </c>
    </row>
    <row r="22" spans="1:9" ht="10.5">
      <c r="A22" s="8">
        <v>39387</v>
      </c>
      <c r="B22" s="30" t="s">
        <v>5</v>
      </c>
      <c r="C22" s="31"/>
      <c r="D22" s="32">
        <f aca="true" t="shared" si="2" ref="D22:D39">F21</f>
        <v>585.92</v>
      </c>
      <c r="E22" s="33">
        <v>1</v>
      </c>
      <c r="F22" s="10">
        <f t="shared" si="0"/>
        <v>585.92</v>
      </c>
      <c r="G22" s="60">
        <v>30</v>
      </c>
      <c r="H22" s="60">
        <v>30</v>
      </c>
      <c r="I22" s="10">
        <f t="shared" si="1"/>
        <v>585.92</v>
      </c>
    </row>
    <row r="23" spans="1:9" ht="10.5">
      <c r="A23" s="8">
        <v>39417</v>
      </c>
      <c r="B23" s="30" t="s">
        <v>5</v>
      </c>
      <c r="C23" s="31"/>
      <c r="D23" s="32">
        <f t="shared" si="2"/>
        <v>585.92</v>
      </c>
      <c r="E23" s="33">
        <v>1</v>
      </c>
      <c r="F23" s="10">
        <f t="shared" si="0"/>
        <v>585.92</v>
      </c>
      <c r="G23" s="60">
        <v>30</v>
      </c>
      <c r="H23" s="60">
        <v>30</v>
      </c>
      <c r="I23" s="10">
        <f t="shared" si="1"/>
        <v>585.92</v>
      </c>
    </row>
    <row r="24" spans="1:9" ht="10.5">
      <c r="A24" s="8" t="s">
        <v>63</v>
      </c>
      <c r="B24" s="30" t="s">
        <v>5</v>
      </c>
      <c r="C24" s="31"/>
      <c r="D24" s="32">
        <f t="shared" si="2"/>
        <v>585.92</v>
      </c>
      <c r="E24" s="33">
        <v>1</v>
      </c>
      <c r="F24" s="10">
        <f t="shared" si="0"/>
        <v>585.92</v>
      </c>
      <c r="G24" s="60">
        <v>30</v>
      </c>
      <c r="H24" s="60">
        <v>30</v>
      </c>
      <c r="I24" s="10">
        <f t="shared" si="1"/>
        <v>585.92</v>
      </c>
    </row>
    <row r="25" spans="1:9" ht="10.5">
      <c r="A25" s="8">
        <v>39448</v>
      </c>
      <c r="B25" s="30" t="s">
        <v>5</v>
      </c>
      <c r="C25" s="31"/>
      <c r="D25" s="32">
        <f t="shared" si="2"/>
        <v>585.92</v>
      </c>
      <c r="E25" s="33">
        <v>1</v>
      </c>
      <c r="F25" s="10">
        <f t="shared" si="0"/>
        <v>585.92</v>
      </c>
      <c r="G25" s="60">
        <v>30</v>
      </c>
      <c r="H25" s="60">
        <v>30</v>
      </c>
      <c r="I25" s="10">
        <f t="shared" si="1"/>
        <v>585.92</v>
      </c>
    </row>
    <row r="26" spans="1:9" ht="10.5">
      <c r="A26" s="8">
        <v>39479</v>
      </c>
      <c r="B26" s="30" t="s">
        <v>5</v>
      </c>
      <c r="C26" s="31"/>
      <c r="D26" s="32">
        <f t="shared" si="2"/>
        <v>585.92</v>
      </c>
      <c r="E26" s="33">
        <v>1</v>
      </c>
      <c r="F26" s="10">
        <f t="shared" si="0"/>
        <v>585.92</v>
      </c>
      <c r="G26" s="60">
        <v>30</v>
      </c>
      <c r="H26" s="60">
        <v>30</v>
      </c>
      <c r="I26" s="10">
        <f t="shared" si="1"/>
        <v>585.92</v>
      </c>
    </row>
    <row r="27" spans="1:9" ht="10.5">
      <c r="A27" s="8">
        <v>39508</v>
      </c>
      <c r="B27" s="30" t="s">
        <v>5</v>
      </c>
      <c r="C27" s="31" t="s">
        <v>70</v>
      </c>
      <c r="D27" s="32">
        <f t="shared" si="2"/>
        <v>585.92</v>
      </c>
      <c r="E27" s="33">
        <v>1.05</v>
      </c>
      <c r="F27" s="10">
        <f t="shared" si="0"/>
        <v>615.22</v>
      </c>
      <c r="G27" s="60">
        <v>30</v>
      </c>
      <c r="H27" s="60">
        <v>30</v>
      </c>
      <c r="I27" s="10">
        <f t="shared" si="1"/>
        <v>615.22</v>
      </c>
    </row>
    <row r="28" spans="1:9" ht="10.5">
      <c r="A28" s="8">
        <v>39539</v>
      </c>
      <c r="B28" s="30" t="s">
        <v>5</v>
      </c>
      <c r="C28" s="31"/>
      <c r="D28" s="32">
        <f t="shared" si="2"/>
        <v>615.22</v>
      </c>
      <c r="E28" s="33">
        <v>1</v>
      </c>
      <c r="F28" s="10">
        <f t="shared" si="0"/>
        <v>615.22</v>
      </c>
      <c r="G28" s="60">
        <v>30</v>
      </c>
      <c r="H28" s="60">
        <v>30</v>
      </c>
      <c r="I28" s="10">
        <f t="shared" si="1"/>
        <v>615.22</v>
      </c>
    </row>
    <row r="29" spans="1:9" ht="10.5">
      <c r="A29" s="8">
        <v>39569</v>
      </c>
      <c r="B29" s="30" t="s">
        <v>5</v>
      </c>
      <c r="C29" s="31"/>
      <c r="D29" s="32">
        <f t="shared" si="2"/>
        <v>615.22</v>
      </c>
      <c r="E29" s="33">
        <v>1</v>
      </c>
      <c r="F29" s="10">
        <f t="shared" si="0"/>
        <v>615.22</v>
      </c>
      <c r="G29" s="60">
        <v>30</v>
      </c>
      <c r="H29" s="60">
        <v>30</v>
      </c>
      <c r="I29" s="10">
        <f t="shared" si="1"/>
        <v>615.22</v>
      </c>
    </row>
    <row r="30" spans="1:9" ht="10.5">
      <c r="A30" s="8">
        <v>39600</v>
      </c>
      <c r="B30" s="30" t="s">
        <v>5</v>
      </c>
      <c r="C30" s="31"/>
      <c r="D30" s="32">
        <f t="shared" si="2"/>
        <v>615.22</v>
      </c>
      <c r="E30" s="33">
        <v>1</v>
      </c>
      <c r="F30" s="10">
        <f t="shared" si="0"/>
        <v>615.22</v>
      </c>
      <c r="G30" s="60">
        <v>30</v>
      </c>
      <c r="H30" s="60">
        <v>30</v>
      </c>
      <c r="I30" s="10">
        <f t="shared" si="1"/>
        <v>615.22</v>
      </c>
    </row>
    <row r="31" spans="1:9" ht="10.5">
      <c r="A31" s="8">
        <v>39630</v>
      </c>
      <c r="B31" s="30" t="s">
        <v>5</v>
      </c>
      <c r="C31" s="31"/>
      <c r="D31" s="32">
        <f t="shared" si="2"/>
        <v>615.22</v>
      </c>
      <c r="E31" s="33">
        <v>1</v>
      </c>
      <c r="F31" s="10">
        <f t="shared" si="0"/>
        <v>615.22</v>
      </c>
      <c r="G31" s="60">
        <v>30</v>
      </c>
      <c r="H31" s="60">
        <v>30</v>
      </c>
      <c r="I31" s="10">
        <f t="shared" si="1"/>
        <v>615.22</v>
      </c>
    </row>
    <row r="32" spans="1:9" ht="10.5">
      <c r="A32" s="8">
        <v>39661</v>
      </c>
      <c r="B32" s="30" t="s">
        <v>5</v>
      </c>
      <c r="C32" s="31"/>
      <c r="D32" s="32">
        <f t="shared" si="2"/>
        <v>615.22</v>
      </c>
      <c r="E32" s="33">
        <v>1</v>
      </c>
      <c r="F32" s="10">
        <f t="shared" si="0"/>
        <v>615.22</v>
      </c>
      <c r="G32" s="60">
        <v>30</v>
      </c>
      <c r="H32" s="60">
        <v>30</v>
      </c>
      <c r="I32" s="10">
        <f t="shared" si="1"/>
        <v>615.22</v>
      </c>
    </row>
    <row r="33" spans="1:9" ht="10.5">
      <c r="A33" s="8">
        <v>39692</v>
      </c>
      <c r="B33" s="30" t="s">
        <v>5</v>
      </c>
      <c r="C33" s="31"/>
      <c r="D33" s="32">
        <f t="shared" si="2"/>
        <v>615.22</v>
      </c>
      <c r="E33" s="33">
        <v>1</v>
      </c>
      <c r="F33" s="10">
        <f t="shared" si="0"/>
        <v>615.22</v>
      </c>
      <c r="G33" s="60">
        <v>30</v>
      </c>
      <c r="H33" s="60">
        <v>30</v>
      </c>
      <c r="I33" s="10">
        <f t="shared" si="1"/>
        <v>615.22</v>
      </c>
    </row>
    <row r="34" spans="1:9" ht="10.5">
      <c r="A34" s="8">
        <v>39722</v>
      </c>
      <c r="B34" s="30" t="s">
        <v>5</v>
      </c>
      <c r="C34" s="31"/>
      <c r="D34" s="32">
        <f t="shared" si="2"/>
        <v>615.22</v>
      </c>
      <c r="E34" s="33">
        <v>1</v>
      </c>
      <c r="F34" s="10">
        <f t="shared" si="0"/>
        <v>615.22</v>
      </c>
      <c r="G34" s="60">
        <v>30</v>
      </c>
      <c r="H34" s="60">
        <v>30</v>
      </c>
      <c r="I34" s="10">
        <f t="shared" si="1"/>
        <v>615.22</v>
      </c>
    </row>
    <row r="35" spans="1:9" ht="10.5">
      <c r="A35" s="8">
        <v>39753</v>
      </c>
      <c r="B35" s="30" t="s">
        <v>5</v>
      </c>
      <c r="C35" s="31"/>
      <c r="D35" s="32">
        <f t="shared" si="2"/>
        <v>615.22</v>
      </c>
      <c r="E35" s="33">
        <v>1</v>
      </c>
      <c r="F35" s="10">
        <f t="shared" si="0"/>
        <v>615.22</v>
      </c>
      <c r="G35" s="60">
        <v>30</v>
      </c>
      <c r="H35" s="60">
        <v>30</v>
      </c>
      <c r="I35" s="10">
        <f t="shared" si="1"/>
        <v>615.22</v>
      </c>
    </row>
    <row r="36" spans="1:9" ht="10.5">
      <c r="A36" s="8">
        <v>39783</v>
      </c>
      <c r="B36" s="30" t="s">
        <v>5</v>
      </c>
      <c r="C36" s="31"/>
      <c r="D36" s="32">
        <f t="shared" si="2"/>
        <v>615.22</v>
      </c>
      <c r="E36" s="33">
        <v>1</v>
      </c>
      <c r="F36" s="10">
        <f t="shared" si="0"/>
        <v>615.22</v>
      </c>
      <c r="G36" s="60">
        <v>30</v>
      </c>
      <c r="H36" s="60">
        <v>30</v>
      </c>
      <c r="I36" s="10">
        <f t="shared" si="1"/>
        <v>615.22</v>
      </c>
    </row>
    <row r="37" spans="1:9" ht="10.5">
      <c r="A37" s="8" t="s">
        <v>64</v>
      </c>
      <c r="B37" s="30" t="s">
        <v>5</v>
      </c>
      <c r="C37" s="31"/>
      <c r="D37" s="32">
        <f t="shared" si="2"/>
        <v>615.22</v>
      </c>
      <c r="E37" s="33">
        <v>1</v>
      </c>
      <c r="F37" s="10">
        <f t="shared" si="0"/>
        <v>615.22</v>
      </c>
      <c r="G37" s="60">
        <v>30</v>
      </c>
      <c r="H37" s="60">
        <v>30</v>
      </c>
      <c r="I37" s="10">
        <f t="shared" si="1"/>
        <v>615.22</v>
      </c>
    </row>
    <row r="38" spans="1:9" ht="10.5">
      <c r="A38" s="8">
        <v>39814</v>
      </c>
      <c r="B38" s="30" t="s">
        <v>5</v>
      </c>
      <c r="C38" s="31"/>
      <c r="D38" s="32">
        <f t="shared" si="2"/>
        <v>615.22</v>
      </c>
      <c r="E38" s="33">
        <v>1</v>
      </c>
      <c r="F38" s="10">
        <f t="shared" si="0"/>
        <v>615.22</v>
      </c>
      <c r="G38" s="60">
        <v>30</v>
      </c>
      <c r="H38" s="60">
        <v>30</v>
      </c>
      <c r="I38" s="10">
        <f t="shared" si="1"/>
        <v>615.22</v>
      </c>
    </row>
    <row r="39" spans="1:9" ht="10.5">
      <c r="A39" s="8">
        <v>39845</v>
      </c>
      <c r="B39" s="30" t="s">
        <v>5</v>
      </c>
      <c r="C39" s="31" t="s">
        <v>71</v>
      </c>
      <c r="D39" s="32">
        <f t="shared" si="2"/>
        <v>615.22</v>
      </c>
      <c r="E39" s="33">
        <v>1.0592</v>
      </c>
      <c r="F39" s="10">
        <f t="shared" si="0"/>
        <v>651.64</v>
      </c>
      <c r="G39" s="60">
        <v>30</v>
      </c>
      <c r="H39" s="60">
        <v>30</v>
      </c>
      <c r="I39" s="10">
        <f t="shared" si="1"/>
        <v>651.64</v>
      </c>
    </row>
    <row r="40" spans="1:9" ht="10.5">
      <c r="A40" s="8">
        <v>39873</v>
      </c>
      <c r="B40" s="30" t="s">
        <v>5</v>
      </c>
      <c r="C40" s="31"/>
      <c r="D40" s="32">
        <f>F39</f>
        <v>651.64</v>
      </c>
      <c r="E40" s="33">
        <v>1</v>
      </c>
      <c r="F40" s="10">
        <f>D40*E40</f>
        <v>651.64</v>
      </c>
      <c r="G40" s="60">
        <v>30</v>
      </c>
      <c r="H40" s="60">
        <v>30</v>
      </c>
      <c r="I40" s="10">
        <f t="shared" si="1"/>
        <v>651.64</v>
      </c>
    </row>
    <row r="41" spans="1:9" ht="10.5">
      <c r="A41" s="8">
        <v>39904</v>
      </c>
      <c r="B41" s="30" t="s">
        <v>5</v>
      </c>
      <c r="C41" s="31"/>
      <c r="D41" s="32">
        <f>F40</f>
        <v>651.64</v>
      </c>
      <c r="E41" s="33">
        <v>1</v>
      </c>
      <c r="F41" s="10">
        <f>D41*E41</f>
        <v>651.64</v>
      </c>
      <c r="G41" s="60">
        <v>30</v>
      </c>
      <c r="H41" s="60">
        <v>30</v>
      </c>
      <c r="I41" s="10">
        <f t="shared" si="1"/>
        <v>651.64</v>
      </c>
    </row>
    <row r="42" spans="1:9" ht="10.5">
      <c r="A42" s="8">
        <v>39934</v>
      </c>
      <c r="B42" s="30" t="s">
        <v>5</v>
      </c>
      <c r="C42" s="31"/>
      <c r="D42" s="32">
        <f>F41</f>
        <v>651.64</v>
      </c>
      <c r="E42" s="33">
        <v>1</v>
      </c>
      <c r="F42" s="10">
        <f>D42*E42</f>
        <v>651.64</v>
      </c>
      <c r="G42" s="60">
        <v>30</v>
      </c>
      <c r="H42" s="60">
        <v>30</v>
      </c>
      <c r="I42" s="10">
        <f t="shared" si="1"/>
        <v>651.64</v>
      </c>
    </row>
    <row r="43" spans="1:9" ht="10.5">
      <c r="A43" s="8">
        <v>39965</v>
      </c>
      <c r="B43" s="30" t="s">
        <v>5</v>
      </c>
      <c r="C43" s="31"/>
      <c r="D43" s="32">
        <f aca="true" t="shared" si="3" ref="D43:D51">F42</f>
        <v>651.64</v>
      </c>
      <c r="E43" s="33">
        <v>1</v>
      </c>
      <c r="F43" s="10">
        <f aca="true" t="shared" si="4" ref="F43:F51">D43*E43</f>
        <v>651.64</v>
      </c>
      <c r="G43" s="60">
        <v>30</v>
      </c>
      <c r="H43" s="60">
        <v>30</v>
      </c>
      <c r="I43" s="10">
        <f t="shared" si="1"/>
        <v>651.64</v>
      </c>
    </row>
    <row r="44" spans="1:9" ht="10.5">
      <c r="A44" s="8">
        <v>39995</v>
      </c>
      <c r="B44" s="30" t="s">
        <v>5</v>
      </c>
      <c r="C44" s="31"/>
      <c r="D44" s="32">
        <f t="shared" si="3"/>
        <v>651.64</v>
      </c>
      <c r="E44" s="33">
        <v>1</v>
      </c>
      <c r="F44" s="10">
        <f t="shared" si="4"/>
        <v>651.64</v>
      </c>
      <c r="G44" s="60">
        <v>30</v>
      </c>
      <c r="H44" s="60">
        <v>30</v>
      </c>
      <c r="I44" s="10">
        <f t="shared" si="1"/>
        <v>651.64</v>
      </c>
    </row>
    <row r="45" spans="1:9" ht="10.5">
      <c r="A45" s="8">
        <v>40026</v>
      </c>
      <c r="B45" s="30" t="s">
        <v>5</v>
      </c>
      <c r="C45" s="31"/>
      <c r="D45" s="32">
        <f t="shared" si="3"/>
        <v>651.64</v>
      </c>
      <c r="E45" s="33">
        <v>1</v>
      </c>
      <c r="F45" s="10">
        <f t="shared" si="4"/>
        <v>651.64</v>
      </c>
      <c r="G45" s="60">
        <v>30</v>
      </c>
      <c r="H45" s="60">
        <v>30</v>
      </c>
      <c r="I45" s="10">
        <f t="shared" si="1"/>
        <v>651.64</v>
      </c>
    </row>
    <row r="46" spans="1:9" ht="10.5">
      <c r="A46" s="8">
        <v>40057</v>
      </c>
      <c r="B46" s="30" t="s">
        <v>5</v>
      </c>
      <c r="C46" s="31"/>
      <c r="D46" s="32">
        <f t="shared" si="3"/>
        <v>651.64</v>
      </c>
      <c r="E46" s="33">
        <v>1</v>
      </c>
      <c r="F46" s="10">
        <f t="shared" si="4"/>
        <v>651.64</v>
      </c>
      <c r="G46" s="60">
        <v>30</v>
      </c>
      <c r="H46" s="60">
        <v>30</v>
      </c>
      <c r="I46" s="10">
        <f aca="true" t="shared" si="5" ref="I46:I51">F46*G46/H46</f>
        <v>651.64</v>
      </c>
    </row>
    <row r="47" spans="1:9" ht="10.5">
      <c r="A47" s="8">
        <v>40087</v>
      </c>
      <c r="B47" s="30" t="s">
        <v>5</v>
      </c>
      <c r="C47" s="31"/>
      <c r="D47" s="32">
        <f t="shared" si="3"/>
        <v>651.64</v>
      </c>
      <c r="E47" s="33">
        <v>1</v>
      </c>
      <c r="F47" s="10">
        <f t="shared" si="4"/>
        <v>651.64</v>
      </c>
      <c r="G47" s="60">
        <v>30</v>
      </c>
      <c r="H47" s="60">
        <v>30</v>
      </c>
      <c r="I47" s="10">
        <f t="shared" si="5"/>
        <v>651.64</v>
      </c>
    </row>
    <row r="48" spans="1:9" ht="10.5">
      <c r="A48" s="8">
        <v>40118</v>
      </c>
      <c r="B48" s="30" t="s">
        <v>5</v>
      </c>
      <c r="C48" s="31"/>
      <c r="D48" s="32">
        <f t="shared" si="3"/>
        <v>651.64</v>
      </c>
      <c r="E48" s="33">
        <v>1</v>
      </c>
      <c r="F48" s="10">
        <f t="shared" si="4"/>
        <v>651.64</v>
      </c>
      <c r="G48" s="60">
        <v>30</v>
      </c>
      <c r="H48" s="60">
        <v>30</v>
      </c>
      <c r="I48" s="10">
        <f t="shared" si="5"/>
        <v>651.64</v>
      </c>
    </row>
    <row r="49" spans="1:9" ht="10.5">
      <c r="A49" s="8">
        <v>40148</v>
      </c>
      <c r="B49" s="30" t="s">
        <v>5</v>
      </c>
      <c r="C49" s="31"/>
      <c r="D49" s="32">
        <f t="shared" si="3"/>
        <v>651.64</v>
      </c>
      <c r="E49" s="33">
        <v>1</v>
      </c>
      <c r="F49" s="10">
        <f t="shared" si="4"/>
        <v>651.64</v>
      </c>
      <c r="G49" s="60">
        <v>30</v>
      </c>
      <c r="H49" s="60">
        <v>30</v>
      </c>
      <c r="I49" s="10">
        <f t="shared" si="5"/>
        <v>651.64</v>
      </c>
    </row>
    <row r="50" spans="1:9" ht="10.5">
      <c r="A50" s="8" t="s">
        <v>65</v>
      </c>
      <c r="B50" s="30" t="s">
        <v>5</v>
      </c>
      <c r="C50" s="31"/>
      <c r="D50" s="32">
        <f t="shared" si="3"/>
        <v>651.64</v>
      </c>
      <c r="E50" s="33">
        <v>1</v>
      </c>
      <c r="F50" s="10">
        <f t="shared" si="4"/>
        <v>651.64</v>
      </c>
      <c r="G50" s="60">
        <v>30</v>
      </c>
      <c r="H50" s="60">
        <v>30</v>
      </c>
      <c r="I50" s="10">
        <f t="shared" si="5"/>
        <v>651.64</v>
      </c>
    </row>
    <row r="51" spans="1:10" ht="10.5">
      <c r="A51" s="8">
        <v>40179</v>
      </c>
      <c r="B51" s="30" t="s">
        <v>5</v>
      </c>
      <c r="C51" s="31" t="s">
        <v>72</v>
      </c>
      <c r="D51" s="32">
        <f t="shared" si="3"/>
        <v>651.64</v>
      </c>
      <c r="E51" s="33">
        <v>1.0772</v>
      </c>
      <c r="F51" s="10">
        <f t="shared" si="4"/>
        <v>701.95</v>
      </c>
      <c r="G51" s="60">
        <v>30</v>
      </c>
      <c r="H51" s="60">
        <v>30</v>
      </c>
      <c r="I51" s="10">
        <f t="shared" si="5"/>
        <v>701.95</v>
      </c>
      <c r="J51" s="4"/>
    </row>
    <row r="52" spans="1:9" ht="10.5">
      <c r="A52" s="8">
        <v>40210</v>
      </c>
      <c r="B52" s="30" t="s">
        <v>5</v>
      </c>
      <c r="C52" s="31"/>
      <c r="D52" s="32">
        <f>F51</f>
        <v>701.95</v>
      </c>
      <c r="E52" s="33">
        <v>1</v>
      </c>
      <c r="F52" s="10">
        <f aca="true" t="shared" si="6" ref="F52:F74">D52*E52</f>
        <v>701.95</v>
      </c>
      <c r="G52" s="60">
        <v>30</v>
      </c>
      <c r="H52" s="60">
        <v>30</v>
      </c>
      <c r="I52" s="10">
        <f aca="true" t="shared" si="7" ref="I52:I75">F52*G52/H52</f>
        <v>701.95</v>
      </c>
    </row>
    <row r="53" spans="1:9" ht="10.5">
      <c r="A53" s="8">
        <v>40238</v>
      </c>
      <c r="B53" s="30" t="s">
        <v>5</v>
      </c>
      <c r="C53" s="31"/>
      <c r="D53" s="32">
        <f aca="true" t="shared" si="8" ref="D53:D100">F52</f>
        <v>701.95</v>
      </c>
      <c r="E53" s="33">
        <v>1</v>
      </c>
      <c r="F53" s="10">
        <f t="shared" si="6"/>
        <v>701.95</v>
      </c>
      <c r="G53" s="60">
        <v>30</v>
      </c>
      <c r="H53" s="60">
        <v>30</v>
      </c>
      <c r="I53" s="10">
        <f t="shared" si="7"/>
        <v>701.95</v>
      </c>
    </row>
    <row r="54" spans="1:9" ht="10.5">
      <c r="A54" s="8">
        <v>40269</v>
      </c>
      <c r="B54" s="30" t="s">
        <v>5</v>
      </c>
      <c r="C54" s="31"/>
      <c r="D54" s="32">
        <f t="shared" si="8"/>
        <v>701.95</v>
      </c>
      <c r="E54" s="33">
        <v>1</v>
      </c>
      <c r="F54" s="10">
        <f t="shared" si="6"/>
        <v>701.95</v>
      </c>
      <c r="G54" s="60">
        <v>30</v>
      </c>
      <c r="H54" s="60">
        <v>30</v>
      </c>
      <c r="I54" s="10">
        <f t="shared" si="7"/>
        <v>701.95</v>
      </c>
    </row>
    <row r="55" spans="1:9" ht="10.5">
      <c r="A55" s="8">
        <v>40299</v>
      </c>
      <c r="B55" s="30" t="s">
        <v>5</v>
      </c>
      <c r="C55" s="31"/>
      <c r="D55" s="32">
        <f t="shared" si="8"/>
        <v>701.95</v>
      </c>
      <c r="E55" s="33">
        <v>1</v>
      </c>
      <c r="F55" s="10">
        <f t="shared" si="6"/>
        <v>701.95</v>
      </c>
      <c r="G55" s="60">
        <v>30</v>
      </c>
      <c r="H55" s="60">
        <v>30</v>
      </c>
      <c r="I55" s="10">
        <f t="shared" si="7"/>
        <v>701.95</v>
      </c>
    </row>
    <row r="56" spans="1:9" ht="10.5">
      <c r="A56" s="8">
        <v>40330</v>
      </c>
      <c r="B56" s="30" t="s">
        <v>5</v>
      </c>
      <c r="C56" s="31"/>
      <c r="D56" s="32">
        <f t="shared" si="8"/>
        <v>701.95</v>
      </c>
      <c r="E56" s="33">
        <v>1</v>
      </c>
      <c r="F56" s="10">
        <f t="shared" si="6"/>
        <v>701.95</v>
      </c>
      <c r="G56" s="60">
        <v>30</v>
      </c>
      <c r="H56" s="60">
        <v>30</v>
      </c>
      <c r="I56" s="10">
        <f t="shared" si="7"/>
        <v>701.95</v>
      </c>
    </row>
    <row r="57" spans="1:9" ht="10.5">
      <c r="A57" s="8">
        <v>40360</v>
      </c>
      <c r="B57" s="30" t="s">
        <v>5</v>
      </c>
      <c r="C57" s="31"/>
      <c r="D57" s="32">
        <f t="shared" si="8"/>
        <v>701.95</v>
      </c>
      <c r="E57" s="33">
        <v>1</v>
      </c>
      <c r="F57" s="10">
        <f t="shared" si="6"/>
        <v>701.95</v>
      </c>
      <c r="G57" s="60">
        <v>30</v>
      </c>
      <c r="H57" s="60">
        <v>30</v>
      </c>
      <c r="I57" s="10">
        <f t="shared" si="7"/>
        <v>701.95</v>
      </c>
    </row>
    <row r="58" spans="1:9" ht="10.5">
      <c r="A58" s="8">
        <v>40391</v>
      </c>
      <c r="B58" s="30" t="s">
        <v>5</v>
      </c>
      <c r="C58" s="31"/>
      <c r="D58" s="32">
        <f t="shared" si="8"/>
        <v>701.95</v>
      </c>
      <c r="E58" s="33">
        <v>1</v>
      </c>
      <c r="F58" s="10">
        <f t="shared" si="6"/>
        <v>701.95</v>
      </c>
      <c r="G58" s="60">
        <v>30</v>
      </c>
      <c r="H58" s="60">
        <v>30</v>
      </c>
      <c r="I58" s="10">
        <f t="shared" si="7"/>
        <v>701.95</v>
      </c>
    </row>
    <row r="59" spans="1:9" ht="10.5">
      <c r="A59" s="8">
        <v>40422</v>
      </c>
      <c r="B59" s="30" t="s">
        <v>5</v>
      </c>
      <c r="C59" s="31"/>
      <c r="D59" s="32">
        <f t="shared" si="8"/>
        <v>701.95</v>
      </c>
      <c r="E59" s="33">
        <v>1</v>
      </c>
      <c r="F59" s="10">
        <f t="shared" si="6"/>
        <v>701.95</v>
      </c>
      <c r="G59" s="60">
        <v>30</v>
      </c>
      <c r="H59" s="60">
        <v>30</v>
      </c>
      <c r="I59" s="10">
        <f t="shared" si="7"/>
        <v>701.95</v>
      </c>
    </row>
    <row r="60" spans="1:9" ht="10.5">
      <c r="A60" s="8">
        <v>40452</v>
      </c>
      <c r="B60" s="30" t="s">
        <v>5</v>
      </c>
      <c r="C60" s="31"/>
      <c r="D60" s="32">
        <f t="shared" si="8"/>
        <v>701.95</v>
      </c>
      <c r="E60" s="33">
        <v>1</v>
      </c>
      <c r="F60" s="10">
        <f t="shared" si="6"/>
        <v>701.95</v>
      </c>
      <c r="G60" s="60">
        <v>30</v>
      </c>
      <c r="H60" s="60">
        <v>30</v>
      </c>
      <c r="I60" s="10">
        <f t="shared" si="7"/>
        <v>701.95</v>
      </c>
    </row>
    <row r="61" spans="1:9" ht="10.5">
      <c r="A61" s="8">
        <v>40483</v>
      </c>
      <c r="B61" s="30" t="s">
        <v>5</v>
      </c>
      <c r="C61" s="31"/>
      <c r="D61" s="32">
        <f t="shared" si="8"/>
        <v>701.95</v>
      </c>
      <c r="E61" s="33">
        <v>1</v>
      </c>
      <c r="F61" s="10">
        <f t="shared" si="6"/>
        <v>701.95</v>
      </c>
      <c r="G61" s="60">
        <v>30</v>
      </c>
      <c r="H61" s="60">
        <v>30</v>
      </c>
      <c r="I61" s="10">
        <f t="shared" si="7"/>
        <v>701.95</v>
      </c>
    </row>
    <row r="62" spans="1:9" ht="10.5">
      <c r="A62" s="8">
        <v>40513</v>
      </c>
      <c r="B62" s="30" t="s">
        <v>5</v>
      </c>
      <c r="C62" s="31"/>
      <c r="D62" s="32">
        <f t="shared" si="8"/>
        <v>701.95</v>
      </c>
      <c r="E62" s="33">
        <v>1</v>
      </c>
      <c r="F62" s="10">
        <f t="shared" si="6"/>
        <v>701.95</v>
      </c>
      <c r="G62" s="60">
        <v>30</v>
      </c>
      <c r="H62" s="60">
        <v>30</v>
      </c>
      <c r="I62" s="10">
        <f t="shared" si="7"/>
        <v>701.95</v>
      </c>
    </row>
    <row r="63" spans="1:9" ht="10.5">
      <c r="A63" s="8" t="s">
        <v>62</v>
      </c>
      <c r="B63" s="30" t="s">
        <v>5</v>
      </c>
      <c r="C63" s="31"/>
      <c r="D63" s="32">
        <f t="shared" si="8"/>
        <v>701.95</v>
      </c>
      <c r="E63" s="33">
        <v>1</v>
      </c>
      <c r="F63" s="10">
        <f t="shared" si="6"/>
        <v>701.95</v>
      </c>
      <c r="G63" s="60">
        <v>30</v>
      </c>
      <c r="H63" s="60">
        <v>30</v>
      </c>
      <c r="I63" s="10">
        <f t="shared" si="7"/>
        <v>701.95</v>
      </c>
    </row>
    <row r="64" spans="1:9" ht="10.5">
      <c r="A64" s="8">
        <v>40544</v>
      </c>
      <c r="B64" s="30" t="s">
        <v>5</v>
      </c>
      <c r="C64" s="31" t="s">
        <v>125</v>
      </c>
      <c r="D64" s="32">
        <f t="shared" si="8"/>
        <v>701.95</v>
      </c>
      <c r="E64" s="33">
        <v>1.0647</v>
      </c>
      <c r="F64" s="10">
        <f t="shared" si="6"/>
        <v>747.37</v>
      </c>
      <c r="G64" s="60">
        <v>30</v>
      </c>
      <c r="H64" s="60">
        <v>30</v>
      </c>
      <c r="I64" s="10">
        <f t="shared" si="7"/>
        <v>747.37</v>
      </c>
    </row>
    <row r="65" spans="1:9" ht="10.5">
      <c r="A65" s="8">
        <v>40575</v>
      </c>
      <c r="B65" s="30" t="s">
        <v>5</v>
      </c>
      <c r="C65" s="31"/>
      <c r="D65" s="32">
        <f t="shared" si="8"/>
        <v>747.37</v>
      </c>
      <c r="E65" s="33">
        <v>1</v>
      </c>
      <c r="F65" s="10">
        <f t="shared" si="6"/>
        <v>747.37</v>
      </c>
      <c r="G65" s="60">
        <v>30</v>
      </c>
      <c r="H65" s="60">
        <v>30</v>
      </c>
      <c r="I65" s="10">
        <f t="shared" si="7"/>
        <v>747.37</v>
      </c>
    </row>
    <row r="66" spans="1:9" ht="10.5">
      <c r="A66" s="8">
        <v>40603</v>
      </c>
      <c r="B66" s="30" t="s">
        <v>5</v>
      </c>
      <c r="C66" s="31"/>
      <c r="D66" s="32">
        <f t="shared" si="8"/>
        <v>747.37</v>
      </c>
      <c r="E66" s="33">
        <v>1</v>
      </c>
      <c r="F66" s="10">
        <f t="shared" si="6"/>
        <v>747.37</v>
      </c>
      <c r="G66" s="60">
        <v>30</v>
      </c>
      <c r="H66" s="60">
        <v>30</v>
      </c>
      <c r="I66" s="10">
        <f t="shared" si="7"/>
        <v>747.37</v>
      </c>
    </row>
    <row r="67" spans="1:9" ht="10.5">
      <c r="A67" s="8">
        <v>40634</v>
      </c>
      <c r="B67" s="30" t="s">
        <v>5</v>
      </c>
      <c r="C67" s="31"/>
      <c r="D67" s="32">
        <f t="shared" si="8"/>
        <v>747.37</v>
      </c>
      <c r="E67" s="33">
        <v>1</v>
      </c>
      <c r="F67" s="10">
        <f t="shared" si="6"/>
        <v>747.37</v>
      </c>
      <c r="G67" s="60">
        <v>30</v>
      </c>
      <c r="H67" s="60">
        <v>30</v>
      </c>
      <c r="I67" s="10">
        <f t="shared" si="7"/>
        <v>747.37</v>
      </c>
    </row>
    <row r="68" spans="1:9" ht="10.5">
      <c r="A68" s="8">
        <v>40664</v>
      </c>
      <c r="B68" s="30" t="s">
        <v>5</v>
      </c>
      <c r="C68" s="31"/>
      <c r="D68" s="32">
        <f t="shared" si="8"/>
        <v>747.37</v>
      </c>
      <c r="E68" s="33">
        <v>1</v>
      </c>
      <c r="F68" s="10">
        <f t="shared" si="6"/>
        <v>747.37</v>
      </c>
      <c r="G68" s="60">
        <v>30</v>
      </c>
      <c r="H68" s="60">
        <v>30</v>
      </c>
      <c r="I68" s="10">
        <f t="shared" si="7"/>
        <v>747.37</v>
      </c>
    </row>
    <row r="69" spans="1:9" ht="10.5">
      <c r="A69" s="8">
        <v>40695</v>
      </c>
      <c r="B69" s="30" t="s">
        <v>5</v>
      </c>
      <c r="C69" s="31"/>
      <c r="D69" s="32">
        <f t="shared" si="8"/>
        <v>747.37</v>
      </c>
      <c r="E69" s="33">
        <v>1</v>
      </c>
      <c r="F69" s="10">
        <f t="shared" si="6"/>
        <v>747.37</v>
      </c>
      <c r="G69" s="60">
        <v>30</v>
      </c>
      <c r="H69" s="60">
        <v>30</v>
      </c>
      <c r="I69" s="10">
        <f t="shared" si="7"/>
        <v>747.37</v>
      </c>
    </row>
    <row r="70" spans="1:9" ht="10.5">
      <c r="A70" s="8">
        <v>40725</v>
      </c>
      <c r="B70" s="30" t="s">
        <v>5</v>
      </c>
      <c r="C70" s="31"/>
      <c r="D70" s="32">
        <f t="shared" si="8"/>
        <v>747.37</v>
      </c>
      <c r="E70" s="33">
        <v>1</v>
      </c>
      <c r="F70" s="10">
        <f t="shared" si="6"/>
        <v>747.37</v>
      </c>
      <c r="G70" s="60">
        <v>30</v>
      </c>
      <c r="H70" s="60">
        <v>30</v>
      </c>
      <c r="I70" s="10">
        <f t="shared" si="7"/>
        <v>747.37</v>
      </c>
    </row>
    <row r="71" spans="1:9" ht="10.5">
      <c r="A71" s="8">
        <v>40756</v>
      </c>
      <c r="B71" s="30" t="s">
        <v>5</v>
      </c>
      <c r="C71" s="31"/>
      <c r="D71" s="32">
        <f t="shared" si="8"/>
        <v>747.37</v>
      </c>
      <c r="E71" s="33">
        <v>1</v>
      </c>
      <c r="F71" s="10">
        <f t="shared" si="6"/>
        <v>747.37</v>
      </c>
      <c r="G71" s="60">
        <v>30</v>
      </c>
      <c r="H71" s="60">
        <v>30</v>
      </c>
      <c r="I71" s="10">
        <f t="shared" si="7"/>
        <v>747.37</v>
      </c>
    </row>
    <row r="72" spans="1:9" ht="10.5">
      <c r="A72" s="8">
        <v>40787</v>
      </c>
      <c r="B72" s="30" t="s">
        <v>5</v>
      </c>
      <c r="C72" s="31"/>
      <c r="D72" s="32">
        <f t="shared" si="8"/>
        <v>747.37</v>
      </c>
      <c r="E72" s="33">
        <v>1</v>
      </c>
      <c r="F72" s="10">
        <f t="shared" si="6"/>
        <v>747.37</v>
      </c>
      <c r="G72" s="60">
        <v>30</v>
      </c>
      <c r="H72" s="60">
        <v>30</v>
      </c>
      <c r="I72" s="10">
        <f t="shared" si="7"/>
        <v>747.37</v>
      </c>
    </row>
    <row r="73" spans="1:9" ht="10.5">
      <c r="A73" s="8">
        <v>40817</v>
      </c>
      <c r="B73" s="30" t="s">
        <v>5</v>
      </c>
      <c r="C73" s="31"/>
      <c r="D73" s="32">
        <f t="shared" si="8"/>
        <v>747.37</v>
      </c>
      <c r="E73" s="33">
        <v>1</v>
      </c>
      <c r="F73" s="10">
        <f t="shared" si="6"/>
        <v>747.37</v>
      </c>
      <c r="G73" s="60">
        <v>30</v>
      </c>
      <c r="H73" s="60">
        <v>30</v>
      </c>
      <c r="I73" s="10">
        <f t="shared" si="7"/>
        <v>747.37</v>
      </c>
    </row>
    <row r="74" spans="1:9" ht="10.5">
      <c r="A74" s="8">
        <v>40848</v>
      </c>
      <c r="B74" s="30" t="s">
        <v>5</v>
      </c>
      <c r="C74" s="31"/>
      <c r="D74" s="32">
        <f t="shared" si="8"/>
        <v>747.37</v>
      </c>
      <c r="E74" s="33">
        <v>1</v>
      </c>
      <c r="F74" s="10">
        <f t="shared" si="6"/>
        <v>747.37</v>
      </c>
      <c r="G74" s="60">
        <v>30</v>
      </c>
      <c r="H74" s="60">
        <v>30</v>
      </c>
      <c r="I74" s="10">
        <f t="shared" si="7"/>
        <v>747.37</v>
      </c>
    </row>
    <row r="75" spans="1:9" ht="10.5">
      <c r="A75" s="8">
        <v>40878</v>
      </c>
      <c r="B75" s="30" t="s">
        <v>5</v>
      </c>
      <c r="C75" s="31"/>
      <c r="D75" s="32">
        <f t="shared" si="8"/>
        <v>747.37</v>
      </c>
      <c r="E75" s="33">
        <v>1</v>
      </c>
      <c r="F75" s="10">
        <f>D75*E75</f>
        <v>747.37</v>
      </c>
      <c r="G75" s="60">
        <v>30</v>
      </c>
      <c r="H75" s="60">
        <v>30</v>
      </c>
      <c r="I75" s="10">
        <f t="shared" si="7"/>
        <v>747.37</v>
      </c>
    </row>
    <row r="76" spans="1:9" ht="10.5">
      <c r="A76" s="8" t="s">
        <v>29</v>
      </c>
      <c r="B76" s="30" t="s">
        <v>5</v>
      </c>
      <c r="C76" s="31"/>
      <c r="D76" s="32">
        <f t="shared" si="8"/>
        <v>747.37</v>
      </c>
      <c r="E76" s="33">
        <v>1</v>
      </c>
      <c r="F76" s="10">
        <f>D76*E76</f>
        <v>747.37</v>
      </c>
      <c r="G76" s="60">
        <v>30</v>
      </c>
      <c r="H76" s="60">
        <v>30</v>
      </c>
      <c r="I76" s="10">
        <f aca="true" t="shared" si="9" ref="I76:I83">F76*G76/H76</f>
        <v>747.37</v>
      </c>
    </row>
    <row r="77" spans="1:9" ht="10.5">
      <c r="A77" s="8">
        <v>40909</v>
      </c>
      <c r="B77" s="30" t="s">
        <v>5</v>
      </c>
      <c r="C77" s="31" t="s">
        <v>75</v>
      </c>
      <c r="D77" s="32">
        <f t="shared" si="8"/>
        <v>747.37</v>
      </c>
      <c r="E77" s="33">
        <v>1.0608</v>
      </c>
      <c r="F77" s="10">
        <f aca="true" t="shared" si="10" ref="F77:F83">D77*E77</f>
        <v>792.81</v>
      </c>
      <c r="G77" s="60">
        <v>30</v>
      </c>
      <c r="H77" s="60">
        <v>30</v>
      </c>
      <c r="I77" s="10">
        <f t="shared" si="9"/>
        <v>792.81</v>
      </c>
    </row>
    <row r="78" spans="1:9" ht="10.5">
      <c r="A78" s="8">
        <v>40940</v>
      </c>
      <c r="B78" s="30" t="s">
        <v>5</v>
      </c>
      <c r="C78" s="31"/>
      <c r="D78" s="32">
        <f t="shared" si="8"/>
        <v>792.81</v>
      </c>
      <c r="E78" s="33">
        <v>1</v>
      </c>
      <c r="F78" s="10">
        <f t="shared" si="10"/>
        <v>792.81</v>
      </c>
      <c r="G78" s="60">
        <v>30</v>
      </c>
      <c r="H78" s="60">
        <v>30</v>
      </c>
      <c r="I78" s="10">
        <f t="shared" si="9"/>
        <v>792.81</v>
      </c>
    </row>
    <row r="79" spans="1:9" ht="10.5">
      <c r="A79" s="8">
        <v>40969</v>
      </c>
      <c r="B79" s="30" t="s">
        <v>5</v>
      </c>
      <c r="C79" s="31"/>
      <c r="D79" s="32">
        <f t="shared" si="8"/>
        <v>792.81</v>
      </c>
      <c r="E79" s="33">
        <v>1</v>
      </c>
      <c r="F79" s="10">
        <f t="shared" si="10"/>
        <v>792.81</v>
      </c>
      <c r="G79" s="60">
        <v>30</v>
      </c>
      <c r="H79" s="60">
        <v>30</v>
      </c>
      <c r="I79" s="10">
        <f t="shared" si="9"/>
        <v>792.81</v>
      </c>
    </row>
    <row r="80" spans="1:9" ht="10.5">
      <c r="A80" s="8">
        <v>41000</v>
      </c>
      <c r="B80" s="30" t="s">
        <v>5</v>
      </c>
      <c r="C80" s="31"/>
      <c r="D80" s="32">
        <f t="shared" si="8"/>
        <v>792.81</v>
      </c>
      <c r="E80" s="33">
        <v>1</v>
      </c>
      <c r="F80" s="10">
        <f t="shared" si="10"/>
        <v>792.81</v>
      </c>
      <c r="G80" s="60">
        <v>30</v>
      </c>
      <c r="H80" s="60">
        <v>30</v>
      </c>
      <c r="I80" s="10">
        <f t="shared" si="9"/>
        <v>792.81</v>
      </c>
    </row>
    <row r="81" spans="1:9" ht="10.5">
      <c r="A81" s="8">
        <v>41030</v>
      </c>
      <c r="B81" s="30" t="s">
        <v>5</v>
      </c>
      <c r="C81" s="31"/>
      <c r="D81" s="32">
        <f t="shared" si="8"/>
        <v>792.81</v>
      </c>
      <c r="E81" s="33">
        <v>1</v>
      </c>
      <c r="F81" s="10">
        <f t="shared" si="10"/>
        <v>792.81</v>
      </c>
      <c r="G81" s="60">
        <v>30</v>
      </c>
      <c r="H81" s="60">
        <v>30</v>
      </c>
      <c r="I81" s="10">
        <f t="shared" si="9"/>
        <v>792.81</v>
      </c>
    </row>
    <row r="82" spans="1:9" ht="10.5">
      <c r="A82" s="8">
        <v>41061</v>
      </c>
      <c r="B82" s="30" t="s">
        <v>5</v>
      </c>
      <c r="C82" s="31"/>
      <c r="D82" s="32">
        <f t="shared" si="8"/>
        <v>792.81</v>
      </c>
      <c r="E82" s="33">
        <v>1</v>
      </c>
      <c r="F82" s="10">
        <f t="shared" si="10"/>
        <v>792.81</v>
      </c>
      <c r="G82" s="60">
        <v>30</v>
      </c>
      <c r="H82" s="60">
        <v>30</v>
      </c>
      <c r="I82" s="10">
        <f t="shared" si="9"/>
        <v>792.81</v>
      </c>
    </row>
    <row r="83" spans="1:9" ht="10.5">
      <c r="A83" s="8">
        <v>41091</v>
      </c>
      <c r="B83" s="30" t="s">
        <v>5</v>
      </c>
      <c r="C83" s="31"/>
      <c r="D83" s="32">
        <f t="shared" si="8"/>
        <v>792.81</v>
      </c>
      <c r="E83" s="33">
        <v>1</v>
      </c>
      <c r="F83" s="10">
        <f t="shared" si="10"/>
        <v>792.81</v>
      </c>
      <c r="G83" s="60">
        <v>30</v>
      </c>
      <c r="H83" s="60">
        <v>30</v>
      </c>
      <c r="I83" s="10">
        <f t="shared" si="9"/>
        <v>792.81</v>
      </c>
    </row>
    <row r="84" spans="1:9" ht="10.5">
      <c r="A84" s="8">
        <v>41122</v>
      </c>
      <c r="B84" s="30" t="s">
        <v>5</v>
      </c>
      <c r="C84" s="31"/>
      <c r="D84" s="32">
        <f t="shared" si="8"/>
        <v>792.81</v>
      </c>
      <c r="E84" s="33">
        <v>1</v>
      </c>
      <c r="F84" s="10">
        <f aca="true" t="shared" si="11" ref="F84:F91">D84*E84</f>
        <v>792.81</v>
      </c>
      <c r="G84" s="60">
        <v>30</v>
      </c>
      <c r="H84" s="60">
        <v>30</v>
      </c>
      <c r="I84" s="10">
        <f aca="true" t="shared" si="12" ref="I84:I91">F84*G84/H84</f>
        <v>792.81</v>
      </c>
    </row>
    <row r="85" spans="1:9" ht="10.5">
      <c r="A85" s="8">
        <v>41153</v>
      </c>
      <c r="B85" s="30" t="s">
        <v>5</v>
      </c>
      <c r="C85" s="31"/>
      <c r="D85" s="32">
        <f t="shared" si="8"/>
        <v>792.81</v>
      </c>
      <c r="E85" s="33">
        <v>1</v>
      </c>
      <c r="F85" s="10">
        <f t="shared" si="11"/>
        <v>792.81</v>
      </c>
      <c r="G85" s="60">
        <v>30</v>
      </c>
      <c r="H85" s="60">
        <v>30</v>
      </c>
      <c r="I85" s="10">
        <f t="shared" si="12"/>
        <v>792.81</v>
      </c>
    </row>
    <row r="86" spans="1:9" ht="10.5">
      <c r="A86" s="8">
        <v>41183</v>
      </c>
      <c r="B86" s="30" t="s">
        <v>5</v>
      </c>
      <c r="C86" s="31"/>
      <c r="D86" s="32">
        <f t="shared" si="8"/>
        <v>792.81</v>
      </c>
      <c r="E86" s="33">
        <v>1</v>
      </c>
      <c r="F86" s="10">
        <f t="shared" si="11"/>
        <v>792.81</v>
      </c>
      <c r="G86" s="60">
        <v>30</v>
      </c>
      <c r="H86" s="60">
        <v>30</v>
      </c>
      <c r="I86" s="10">
        <f t="shared" si="12"/>
        <v>792.81</v>
      </c>
    </row>
    <row r="87" spans="1:9" ht="10.5">
      <c r="A87" s="8">
        <v>41214</v>
      </c>
      <c r="B87" s="30" t="s">
        <v>5</v>
      </c>
      <c r="C87" s="31"/>
      <c r="D87" s="32">
        <f t="shared" si="8"/>
        <v>792.81</v>
      </c>
      <c r="E87" s="33">
        <v>1</v>
      </c>
      <c r="F87" s="10">
        <f t="shared" si="11"/>
        <v>792.81</v>
      </c>
      <c r="G87" s="60">
        <v>30</v>
      </c>
      <c r="H87" s="60">
        <v>30</v>
      </c>
      <c r="I87" s="10">
        <f t="shared" si="12"/>
        <v>792.81</v>
      </c>
    </row>
    <row r="88" spans="1:9" ht="10.5">
      <c r="A88" s="8">
        <v>41244</v>
      </c>
      <c r="B88" s="30" t="s">
        <v>5</v>
      </c>
      <c r="C88" s="31"/>
      <c r="D88" s="32">
        <f t="shared" si="8"/>
        <v>792.81</v>
      </c>
      <c r="E88" s="33">
        <v>1</v>
      </c>
      <c r="F88" s="10">
        <f t="shared" si="11"/>
        <v>792.81</v>
      </c>
      <c r="G88" s="60">
        <v>30</v>
      </c>
      <c r="H88" s="60">
        <v>30</v>
      </c>
      <c r="I88" s="10">
        <f t="shared" si="12"/>
        <v>792.81</v>
      </c>
    </row>
    <row r="89" spans="1:9" ht="10.5">
      <c r="A89" s="8" t="s">
        <v>60</v>
      </c>
      <c r="B89" s="30" t="s">
        <v>5</v>
      </c>
      <c r="C89" s="31"/>
      <c r="D89" s="32">
        <f t="shared" si="8"/>
        <v>792.81</v>
      </c>
      <c r="E89" s="33">
        <v>1</v>
      </c>
      <c r="F89" s="10">
        <f t="shared" si="11"/>
        <v>792.81</v>
      </c>
      <c r="G89" s="60">
        <v>30</v>
      </c>
      <c r="H89" s="60">
        <v>30</v>
      </c>
      <c r="I89" s="10">
        <f t="shared" si="12"/>
        <v>792.81</v>
      </c>
    </row>
    <row r="90" spans="1:9" ht="10.5">
      <c r="A90" s="8">
        <v>41275</v>
      </c>
      <c r="B90" s="30" t="s">
        <v>5</v>
      </c>
      <c r="C90" s="31" t="s">
        <v>73</v>
      </c>
      <c r="D90" s="32">
        <f t="shared" si="8"/>
        <v>792.81</v>
      </c>
      <c r="E90" s="33">
        <v>1.062</v>
      </c>
      <c r="F90" s="10">
        <f t="shared" si="11"/>
        <v>841.96</v>
      </c>
      <c r="G90" s="60">
        <v>30</v>
      </c>
      <c r="H90" s="60">
        <v>30</v>
      </c>
      <c r="I90" s="10">
        <f t="shared" si="12"/>
        <v>841.96</v>
      </c>
    </row>
    <row r="91" spans="1:9" ht="10.5">
      <c r="A91" s="8">
        <v>41306</v>
      </c>
      <c r="B91" s="30" t="s">
        <v>5</v>
      </c>
      <c r="C91" s="31"/>
      <c r="D91" s="32">
        <f t="shared" si="8"/>
        <v>841.96</v>
      </c>
      <c r="E91" s="33">
        <v>1</v>
      </c>
      <c r="F91" s="10">
        <f t="shared" si="11"/>
        <v>841.96</v>
      </c>
      <c r="G91" s="60">
        <v>30</v>
      </c>
      <c r="H91" s="60">
        <v>30</v>
      </c>
      <c r="I91" s="10">
        <f t="shared" si="12"/>
        <v>841.96</v>
      </c>
    </row>
    <row r="92" spans="1:9" ht="10.5">
      <c r="A92" s="8">
        <v>41334</v>
      </c>
      <c r="B92" s="30" t="s">
        <v>5</v>
      </c>
      <c r="C92" s="31"/>
      <c r="D92" s="32">
        <f t="shared" si="8"/>
        <v>841.96</v>
      </c>
      <c r="E92" s="33">
        <v>1</v>
      </c>
      <c r="F92" s="10">
        <f aca="true" t="shared" si="13" ref="F92:F100">D92*E92</f>
        <v>841.96</v>
      </c>
      <c r="G92" s="60">
        <v>30</v>
      </c>
      <c r="H92" s="60">
        <v>30</v>
      </c>
      <c r="I92" s="10">
        <f aca="true" t="shared" si="14" ref="I92:I100">F92*G92/H92</f>
        <v>841.96</v>
      </c>
    </row>
    <row r="93" spans="1:9" ht="10.5">
      <c r="A93" s="8">
        <v>41365</v>
      </c>
      <c r="B93" s="30" t="s">
        <v>5</v>
      </c>
      <c r="C93" s="31"/>
      <c r="D93" s="32">
        <f t="shared" si="8"/>
        <v>841.96</v>
      </c>
      <c r="E93" s="33">
        <v>1</v>
      </c>
      <c r="F93" s="10">
        <f t="shared" si="13"/>
        <v>841.96</v>
      </c>
      <c r="G93" s="60">
        <v>30</v>
      </c>
      <c r="H93" s="60">
        <v>30</v>
      </c>
      <c r="I93" s="10">
        <f t="shared" si="14"/>
        <v>841.96</v>
      </c>
    </row>
    <row r="94" spans="1:9" ht="10.5">
      <c r="A94" s="8">
        <v>41395</v>
      </c>
      <c r="B94" s="30" t="s">
        <v>5</v>
      </c>
      <c r="C94" s="31"/>
      <c r="D94" s="32">
        <f t="shared" si="8"/>
        <v>841.96</v>
      </c>
      <c r="E94" s="33">
        <v>1</v>
      </c>
      <c r="F94" s="10">
        <f t="shared" si="13"/>
        <v>841.96</v>
      </c>
      <c r="G94" s="60">
        <v>30</v>
      </c>
      <c r="H94" s="60">
        <v>30</v>
      </c>
      <c r="I94" s="10">
        <f t="shared" si="14"/>
        <v>841.96</v>
      </c>
    </row>
    <row r="95" spans="1:9" ht="10.5">
      <c r="A95" s="8">
        <v>41426</v>
      </c>
      <c r="B95" s="30" t="s">
        <v>5</v>
      </c>
      <c r="C95" s="31"/>
      <c r="D95" s="32">
        <f t="shared" si="8"/>
        <v>841.96</v>
      </c>
      <c r="E95" s="33">
        <v>1</v>
      </c>
      <c r="F95" s="10">
        <f t="shared" si="13"/>
        <v>841.96</v>
      </c>
      <c r="G95" s="60">
        <v>30</v>
      </c>
      <c r="H95" s="60">
        <v>30</v>
      </c>
      <c r="I95" s="10">
        <f t="shared" si="14"/>
        <v>841.96</v>
      </c>
    </row>
    <row r="96" spans="1:9" ht="10.5">
      <c r="A96" s="8">
        <v>41456</v>
      </c>
      <c r="B96" s="30" t="s">
        <v>5</v>
      </c>
      <c r="C96" s="31"/>
      <c r="D96" s="32">
        <f t="shared" si="8"/>
        <v>841.96</v>
      </c>
      <c r="E96" s="33">
        <v>1</v>
      </c>
      <c r="F96" s="10">
        <f t="shared" si="13"/>
        <v>841.96</v>
      </c>
      <c r="G96" s="60">
        <v>30</v>
      </c>
      <c r="H96" s="60">
        <v>30</v>
      </c>
      <c r="I96" s="10">
        <f t="shared" si="14"/>
        <v>841.96</v>
      </c>
    </row>
    <row r="97" spans="1:9" ht="10.5">
      <c r="A97" s="8">
        <v>41487</v>
      </c>
      <c r="B97" s="30" t="s">
        <v>5</v>
      </c>
      <c r="C97" s="31"/>
      <c r="D97" s="32">
        <f t="shared" si="8"/>
        <v>841.96</v>
      </c>
      <c r="E97" s="33">
        <v>1</v>
      </c>
      <c r="F97" s="10">
        <f t="shared" si="13"/>
        <v>841.96</v>
      </c>
      <c r="G97" s="60">
        <v>30</v>
      </c>
      <c r="H97" s="60">
        <v>30</v>
      </c>
      <c r="I97" s="10">
        <f t="shared" si="14"/>
        <v>841.96</v>
      </c>
    </row>
    <row r="98" spans="1:9" ht="10.5">
      <c r="A98" s="8">
        <v>41518</v>
      </c>
      <c r="B98" s="30" t="s">
        <v>5</v>
      </c>
      <c r="C98" s="31"/>
      <c r="D98" s="32">
        <f t="shared" si="8"/>
        <v>841.96</v>
      </c>
      <c r="E98" s="33">
        <v>1</v>
      </c>
      <c r="F98" s="10">
        <f t="shared" si="13"/>
        <v>841.96</v>
      </c>
      <c r="G98" s="60">
        <v>30</v>
      </c>
      <c r="H98" s="60">
        <v>30</v>
      </c>
      <c r="I98" s="10">
        <f t="shared" si="14"/>
        <v>841.96</v>
      </c>
    </row>
    <row r="99" spans="1:9" ht="10.5">
      <c r="A99" s="8">
        <v>41548</v>
      </c>
      <c r="B99" s="30" t="s">
        <v>5</v>
      </c>
      <c r="C99" s="31"/>
      <c r="D99" s="32">
        <f t="shared" si="8"/>
        <v>841.96</v>
      </c>
      <c r="E99" s="33">
        <v>1</v>
      </c>
      <c r="F99" s="10">
        <f t="shared" si="13"/>
        <v>841.96</v>
      </c>
      <c r="G99" s="60">
        <v>30</v>
      </c>
      <c r="H99" s="60">
        <v>30</v>
      </c>
      <c r="I99" s="10">
        <f t="shared" si="14"/>
        <v>841.96</v>
      </c>
    </row>
    <row r="100" spans="1:9" ht="10.5">
      <c r="A100" s="8">
        <v>41579</v>
      </c>
      <c r="B100" s="30" t="s">
        <v>5</v>
      </c>
      <c r="C100" s="31"/>
      <c r="D100" s="32">
        <f t="shared" si="8"/>
        <v>841.96</v>
      </c>
      <c r="E100" s="33">
        <v>1</v>
      </c>
      <c r="F100" s="10">
        <f t="shared" si="13"/>
        <v>841.96</v>
      </c>
      <c r="G100" s="60">
        <v>30</v>
      </c>
      <c r="H100" s="60">
        <v>30</v>
      </c>
      <c r="I100" s="10">
        <f t="shared" si="14"/>
        <v>841.96</v>
      </c>
    </row>
    <row r="101" spans="1:9" ht="10.5">
      <c r="A101" s="8">
        <v>41609</v>
      </c>
      <c r="B101" s="30" t="s">
        <v>5</v>
      </c>
      <c r="C101" s="31"/>
      <c r="D101" s="32">
        <f aca="true" t="shared" si="15" ref="D101:D106">F100</f>
        <v>841.96</v>
      </c>
      <c r="E101" s="33">
        <v>1</v>
      </c>
      <c r="F101" s="10">
        <f aca="true" t="shared" si="16" ref="F101:F106">D101*E101</f>
        <v>841.96</v>
      </c>
      <c r="G101" s="60">
        <v>30</v>
      </c>
      <c r="H101" s="60">
        <v>30</v>
      </c>
      <c r="I101" s="10">
        <f aca="true" t="shared" si="17" ref="I101:I106">F101*G101/H101</f>
        <v>841.96</v>
      </c>
    </row>
    <row r="102" spans="1:9" ht="10.5">
      <c r="A102" s="8" t="s">
        <v>61</v>
      </c>
      <c r="B102" s="30" t="s">
        <v>5</v>
      </c>
      <c r="C102" s="31"/>
      <c r="D102" s="32">
        <f t="shared" si="15"/>
        <v>841.96</v>
      </c>
      <c r="E102" s="33">
        <v>1</v>
      </c>
      <c r="F102" s="10">
        <f t="shared" si="16"/>
        <v>841.96</v>
      </c>
      <c r="G102" s="60">
        <v>30</v>
      </c>
      <c r="H102" s="60">
        <v>30</v>
      </c>
      <c r="I102" s="10">
        <f t="shared" si="17"/>
        <v>841.96</v>
      </c>
    </row>
    <row r="103" spans="1:9" ht="10.5">
      <c r="A103" s="8">
        <v>41640</v>
      </c>
      <c r="B103" s="30" t="s">
        <v>5</v>
      </c>
      <c r="C103" s="31" t="s">
        <v>74</v>
      </c>
      <c r="D103" s="32">
        <f t="shared" si="15"/>
        <v>841.96</v>
      </c>
      <c r="E103" s="33">
        <v>1.0556</v>
      </c>
      <c r="F103" s="10">
        <f t="shared" si="16"/>
        <v>888.77</v>
      </c>
      <c r="G103" s="60">
        <v>30</v>
      </c>
      <c r="H103" s="60">
        <v>30</v>
      </c>
      <c r="I103" s="10">
        <f t="shared" si="17"/>
        <v>888.77</v>
      </c>
    </row>
    <row r="104" spans="1:9" ht="10.5">
      <c r="A104" s="8">
        <v>41671</v>
      </c>
      <c r="B104" s="30" t="s">
        <v>5</v>
      </c>
      <c r="C104" s="31"/>
      <c r="D104" s="32">
        <f t="shared" si="15"/>
        <v>888.77</v>
      </c>
      <c r="E104" s="33">
        <v>1</v>
      </c>
      <c r="F104" s="10">
        <f t="shared" si="16"/>
        <v>888.77</v>
      </c>
      <c r="G104" s="60">
        <v>30</v>
      </c>
      <c r="H104" s="60">
        <v>30</v>
      </c>
      <c r="I104" s="10">
        <f t="shared" si="17"/>
        <v>888.77</v>
      </c>
    </row>
    <row r="105" spans="1:9" ht="10.5">
      <c r="A105" s="8">
        <v>41699</v>
      </c>
      <c r="B105" s="30" t="s">
        <v>5</v>
      </c>
      <c r="C105" s="31"/>
      <c r="D105" s="32">
        <f t="shared" si="15"/>
        <v>888.77</v>
      </c>
      <c r="E105" s="33">
        <v>1</v>
      </c>
      <c r="F105" s="10">
        <f t="shared" si="16"/>
        <v>888.77</v>
      </c>
      <c r="G105" s="60">
        <v>30</v>
      </c>
      <c r="H105" s="60">
        <v>30</v>
      </c>
      <c r="I105" s="10">
        <f t="shared" si="17"/>
        <v>888.77</v>
      </c>
    </row>
    <row r="106" spans="1:9" ht="10.5">
      <c r="A106" s="8">
        <v>41730</v>
      </c>
      <c r="B106" s="30" t="s">
        <v>5</v>
      </c>
      <c r="C106" s="31"/>
      <c r="D106" s="32">
        <f t="shared" si="15"/>
        <v>888.77</v>
      </c>
      <c r="E106" s="33">
        <v>1</v>
      </c>
      <c r="F106" s="10">
        <f t="shared" si="16"/>
        <v>888.77</v>
      </c>
      <c r="G106" s="60">
        <v>30</v>
      </c>
      <c r="H106" s="60">
        <v>30</v>
      </c>
      <c r="I106" s="10">
        <f t="shared" si="17"/>
        <v>888.77</v>
      </c>
    </row>
    <row r="107" spans="1:9" ht="10.5">
      <c r="A107" s="8">
        <v>41760</v>
      </c>
      <c r="B107" s="30" t="s">
        <v>5</v>
      </c>
      <c r="C107" s="31"/>
      <c r="D107" s="32">
        <f>F106</f>
        <v>888.77</v>
      </c>
      <c r="E107" s="33">
        <v>1</v>
      </c>
      <c r="F107" s="10">
        <f>D107*E107</f>
        <v>888.77</v>
      </c>
      <c r="G107" s="60">
        <v>30</v>
      </c>
      <c r="H107" s="60">
        <v>30</v>
      </c>
      <c r="I107" s="10">
        <f>F107*G107/H107</f>
        <v>888.77</v>
      </c>
    </row>
    <row r="108" spans="1:9" ht="10.5">
      <c r="A108" s="8">
        <v>41791</v>
      </c>
      <c r="B108" s="30" t="s">
        <v>5</v>
      </c>
      <c r="C108" s="31"/>
      <c r="D108" s="32">
        <f>F107</f>
        <v>888.77</v>
      </c>
      <c r="E108" s="33">
        <v>1</v>
      </c>
      <c r="F108" s="10">
        <f>D108*E108</f>
        <v>888.77</v>
      </c>
      <c r="G108" s="60">
        <v>30</v>
      </c>
      <c r="H108" s="60">
        <v>30</v>
      </c>
      <c r="I108" s="10">
        <f>F108*G108/H108</f>
        <v>888.77</v>
      </c>
    </row>
    <row r="110" ht="10.5">
      <c r="I110" s="141">
        <f>SUM(I21:I108)</f>
        <v>63733.49</v>
      </c>
    </row>
    <row r="114" spans="4:6" ht="12.75" customHeight="1">
      <c r="D114" s="196" t="s">
        <v>741</v>
      </c>
      <c r="E114" s="196"/>
      <c r="F114" s="196"/>
    </row>
    <row r="115" spans="5:6" ht="12.75">
      <c r="E115" s="194"/>
      <c r="F115" s="195" t="s">
        <v>742</v>
      </c>
    </row>
  </sheetData>
  <sheetProtection/>
  <mergeCells count="1">
    <mergeCell ref="G14:H14"/>
  </mergeCells>
  <hyperlinks>
    <hyperlink ref="F115" r:id="rId1" display="www.sentença.com.br"/>
  </hyperlinks>
  <printOptions gridLines="1"/>
  <pageMargins left="1.062992125984252" right="0.3937007874015748" top="1.1811023622047245" bottom="0.6692913385826772" header="0.5511811023622047" footer="0.03937007874015748"/>
  <pageSetup horizontalDpi="120" verticalDpi="120" orientation="portrait" paperSize="9" r:id="rId2"/>
  <headerFooter alignWithMargins="0">
    <oddHeader>&amp;R
&amp;"Tahoma,Normal"&amp;8Anexo: 02
Folha: 0&amp;P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115"/>
  <sheetViews>
    <sheetView showGridLines="0" workbookViewId="0" topLeftCell="A89">
      <selection activeCell="G114" sqref="G114:K114"/>
    </sheetView>
  </sheetViews>
  <sheetFormatPr defaultColWidth="11.421875" defaultRowHeight="12.75"/>
  <cols>
    <col min="1" max="1" width="8.28125" style="1" customWidth="1"/>
    <col min="2" max="2" width="13.140625" style="1" customWidth="1"/>
    <col min="3" max="4" width="12.8515625" style="1" customWidth="1"/>
    <col min="5" max="5" width="11.8515625" style="1" customWidth="1"/>
    <col min="6" max="6" width="11.28125" style="1" customWidth="1"/>
    <col min="7" max="7" width="11.421875" style="1" customWidth="1"/>
    <col min="8" max="8" width="8.28125" style="1" customWidth="1"/>
    <col min="9" max="9" width="3.8515625" style="1" customWidth="1"/>
    <col min="10" max="10" width="12.421875" style="1" customWidth="1"/>
    <col min="11" max="11" width="13.140625" style="165" bestFit="1" customWidth="1"/>
    <col min="12" max="16384" width="11.421875" style="1" customWidth="1"/>
  </cols>
  <sheetData>
    <row r="2" ht="10.5">
      <c r="A2" s="59"/>
    </row>
    <row r="5" spans="1:6" ht="10.5">
      <c r="A5" s="6" t="s">
        <v>133</v>
      </c>
      <c r="B5" s="6"/>
      <c r="C5" s="6"/>
      <c r="D5" s="6"/>
      <c r="E5" s="6"/>
      <c r="F5" s="6"/>
    </row>
    <row r="6" spans="1:6" ht="10.5">
      <c r="A6" s="6" t="s">
        <v>134</v>
      </c>
      <c r="B6" s="6"/>
      <c r="C6" s="6"/>
      <c r="D6" s="6"/>
      <c r="E6" s="6"/>
      <c r="F6" s="6"/>
    </row>
    <row r="8" spans="1:5" ht="10.5">
      <c r="A8" s="1" t="s">
        <v>738</v>
      </c>
      <c r="E8" s="36"/>
    </row>
    <row r="9" spans="1:5" ht="10.5">
      <c r="A9" s="1" t="s">
        <v>740</v>
      </c>
      <c r="E9" s="36"/>
    </row>
    <row r="10" spans="1:5" ht="10.5">
      <c r="A10" s="1" t="s">
        <v>739</v>
      </c>
      <c r="E10" s="36"/>
    </row>
    <row r="11" ht="15" customHeight="1" thickBot="1"/>
    <row r="12" spans="1:7" ht="12" thickBot="1" thickTop="1">
      <c r="A12" s="37" t="s">
        <v>0</v>
      </c>
      <c r="B12" s="38" t="s">
        <v>1</v>
      </c>
      <c r="C12" s="37" t="s">
        <v>2</v>
      </c>
      <c r="D12" s="37" t="s">
        <v>3</v>
      </c>
      <c r="E12" s="37" t="s">
        <v>14</v>
      </c>
      <c r="F12" s="7" t="s">
        <v>15</v>
      </c>
      <c r="G12" s="7" t="s">
        <v>17</v>
      </c>
    </row>
    <row r="13" ht="12" thickBot="1" thickTop="1"/>
    <row r="14" spans="1:7" ht="11.25" thickTop="1">
      <c r="A14" s="39" t="s">
        <v>4</v>
      </c>
      <c r="B14" s="40" t="s">
        <v>79</v>
      </c>
      <c r="C14" s="40" t="s">
        <v>18</v>
      </c>
      <c r="D14" s="40" t="s">
        <v>19</v>
      </c>
      <c r="E14" s="41" t="s">
        <v>82</v>
      </c>
      <c r="F14" s="40" t="s">
        <v>84</v>
      </c>
      <c r="G14" s="42" t="s">
        <v>19</v>
      </c>
    </row>
    <row r="15" spans="1:7" ht="10.5">
      <c r="A15" s="43"/>
      <c r="B15" s="44" t="s">
        <v>22</v>
      </c>
      <c r="C15" s="44" t="s">
        <v>20</v>
      </c>
      <c r="D15" s="44" t="s">
        <v>18</v>
      </c>
      <c r="E15" s="45" t="s">
        <v>83</v>
      </c>
      <c r="F15" s="44" t="s">
        <v>21</v>
      </c>
      <c r="G15" s="46" t="s">
        <v>18</v>
      </c>
    </row>
    <row r="16" spans="1:7" ht="10.5">
      <c r="A16" s="43"/>
      <c r="B16" s="44" t="s">
        <v>80</v>
      </c>
      <c r="C16" s="44" t="s">
        <v>23</v>
      </c>
      <c r="D16" s="44" t="s">
        <v>20</v>
      </c>
      <c r="E16" s="45" t="s">
        <v>78</v>
      </c>
      <c r="F16" s="44" t="s">
        <v>13</v>
      </c>
      <c r="G16" s="46" t="s">
        <v>24</v>
      </c>
    </row>
    <row r="17" spans="1:7" ht="10.5">
      <c r="A17" s="43"/>
      <c r="B17" s="44" t="s">
        <v>81</v>
      </c>
      <c r="C17" s="44" t="s">
        <v>25</v>
      </c>
      <c r="D17" s="44" t="s">
        <v>26</v>
      </c>
      <c r="E17" s="45" t="s">
        <v>77</v>
      </c>
      <c r="F17" s="44"/>
      <c r="G17" s="46" t="s">
        <v>13</v>
      </c>
    </row>
    <row r="18" spans="1:7" ht="10.5">
      <c r="A18" s="43"/>
      <c r="B18" s="44" t="s">
        <v>12</v>
      </c>
      <c r="C18" s="44" t="s">
        <v>76</v>
      </c>
      <c r="D18" s="81">
        <v>41821</v>
      </c>
      <c r="E18" s="71">
        <v>39714</v>
      </c>
      <c r="F18" s="44"/>
      <c r="G18" s="46" t="s">
        <v>8</v>
      </c>
    </row>
    <row r="19" spans="1:7" ht="11.25" thickBot="1">
      <c r="A19" s="47"/>
      <c r="B19" s="48"/>
      <c r="C19" s="48"/>
      <c r="D19" s="48"/>
      <c r="E19" s="48" t="s">
        <v>126</v>
      </c>
      <c r="F19" s="49" t="s">
        <v>85</v>
      </c>
      <c r="G19" s="50" t="s">
        <v>27</v>
      </c>
    </row>
    <row r="20" ht="11.25" thickTop="1"/>
    <row r="21" spans="1:13" ht="10.5">
      <c r="A21" s="11">
        <f>'02'!A21</f>
        <v>39356</v>
      </c>
      <c r="B21" s="51">
        <f>'02'!I21</f>
        <v>175.78</v>
      </c>
      <c r="C21" s="80" t="str">
        <f>Plan1!K51</f>
        <v>1,4816660216</v>
      </c>
      <c r="D21" s="10">
        <f aca="true" t="shared" si="0" ref="D21:D29">B21*C21</f>
        <v>260.45</v>
      </c>
      <c r="E21" s="52">
        <v>40</v>
      </c>
      <c r="F21" s="53">
        <f aca="true" t="shared" si="1" ref="F21:F29">D21*E21%</f>
        <v>104.18</v>
      </c>
      <c r="G21" s="53">
        <f aca="true" t="shared" si="2" ref="G21:G29">D21+F21</f>
        <v>364.63</v>
      </c>
      <c r="H21" s="1">
        <v>0</v>
      </c>
      <c r="J21" s="164">
        <v>1.1454289</v>
      </c>
      <c r="K21" s="169">
        <f>B21*J21</f>
        <v>201.34</v>
      </c>
      <c r="L21" s="170">
        <f>K21*E21%</f>
        <v>80.54</v>
      </c>
      <c r="M21" s="170">
        <f>K21+L21</f>
        <v>281.88</v>
      </c>
    </row>
    <row r="22" spans="1:13" ht="10.5">
      <c r="A22" s="11">
        <f>'02'!A22</f>
        <v>39387</v>
      </c>
      <c r="B22" s="51">
        <f>'02'!I22</f>
        <v>585.92</v>
      </c>
      <c r="C22" s="80" t="str">
        <f>Plan1!L51</f>
        <v>1,4772343186</v>
      </c>
      <c r="D22" s="10">
        <f t="shared" si="0"/>
        <v>865.54</v>
      </c>
      <c r="E22" s="52">
        <v>40</v>
      </c>
      <c r="F22" s="53">
        <f t="shared" si="1"/>
        <v>346.22</v>
      </c>
      <c r="G22" s="53">
        <f t="shared" si="2"/>
        <v>1211.76</v>
      </c>
      <c r="H22" s="1">
        <v>0</v>
      </c>
      <c r="J22" s="164">
        <v>1.14200289</v>
      </c>
      <c r="K22" s="169">
        <f aca="true" t="shared" si="3" ref="K22:K85">B22*J22</f>
        <v>669.12</v>
      </c>
      <c r="L22" s="170">
        <f aca="true" t="shared" si="4" ref="L22:L85">K22*E22%</f>
        <v>267.65</v>
      </c>
      <c r="M22" s="170">
        <f aca="true" t="shared" si="5" ref="M22:M85">K22+L22</f>
        <v>936.77</v>
      </c>
    </row>
    <row r="23" spans="1:13" ht="10.5">
      <c r="A23" s="11">
        <f>'02'!A23</f>
        <v>39417</v>
      </c>
      <c r="B23" s="51">
        <f>'02'!I23</f>
        <v>585.92</v>
      </c>
      <c r="C23" s="80" t="str">
        <f>Plan1!M51</f>
        <v>1,4709094082</v>
      </c>
      <c r="D23" s="10">
        <f t="shared" si="0"/>
        <v>861.84</v>
      </c>
      <c r="E23" s="52">
        <v>40</v>
      </c>
      <c r="F23" s="53">
        <f t="shared" si="1"/>
        <v>344.74</v>
      </c>
      <c r="G23" s="53">
        <f t="shared" si="2"/>
        <v>1206.58</v>
      </c>
      <c r="H23" s="1">
        <v>0</v>
      </c>
      <c r="J23" s="164">
        <v>1.13711331</v>
      </c>
      <c r="K23" s="169">
        <f t="shared" si="3"/>
        <v>666.26</v>
      </c>
      <c r="L23" s="170">
        <f t="shared" si="4"/>
        <v>266.5</v>
      </c>
      <c r="M23" s="170">
        <f t="shared" si="5"/>
        <v>932.76</v>
      </c>
    </row>
    <row r="24" spans="1:13" ht="10.5">
      <c r="A24" s="11" t="s">
        <v>725</v>
      </c>
      <c r="B24" s="51">
        <f>'02'!I24</f>
        <v>585.92</v>
      </c>
      <c r="C24" s="80" t="str">
        <f>C23</f>
        <v>1,4709094082</v>
      </c>
      <c r="D24" s="10">
        <f t="shared" si="0"/>
        <v>861.84</v>
      </c>
      <c r="E24" s="52">
        <v>40</v>
      </c>
      <c r="F24" s="53">
        <f t="shared" si="1"/>
        <v>344.74</v>
      </c>
      <c r="G24" s="53">
        <f t="shared" si="2"/>
        <v>1206.58</v>
      </c>
      <c r="H24" s="1">
        <v>0</v>
      </c>
      <c r="J24" s="164">
        <v>1.13711331</v>
      </c>
      <c r="K24" s="169">
        <f t="shared" si="3"/>
        <v>666.26</v>
      </c>
      <c r="L24" s="170">
        <f t="shared" si="4"/>
        <v>266.5</v>
      </c>
      <c r="M24" s="170">
        <f t="shared" si="5"/>
        <v>932.76</v>
      </c>
    </row>
    <row r="25" spans="1:13" ht="10.5">
      <c r="A25" s="11">
        <f>'02'!A25</f>
        <v>39448</v>
      </c>
      <c r="B25" s="51">
        <f>'02'!I25</f>
        <v>585.92</v>
      </c>
      <c r="C25" s="80" t="str">
        <f>Plan1!B52</f>
        <v>1,4567786552</v>
      </c>
      <c r="D25" s="10">
        <f t="shared" si="0"/>
        <v>853.56</v>
      </c>
      <c r="E25" s="52">
        <v>40</v>
      </c>
      <c r="F25" s="53">
        <f t="shared" si="1"/>
        <v>341.42</v>
      </c>
      <c r="G25" s="53">
        <f t="shared" si="2"/>
        <v>1194.98</v>
      </c>
      <c r="H25" s="1">
        <v>0</v>
      </c>
      <c r="J25" s="164">
        <v>1.12618927</v>
      </c>
      <c r="K25" s="169">
        <f t="shared" si="3"/>
        <v>659.86</v>
      </c>
      <c r="L25" s="170">
        <f t="shared" si="4"/>
        <v>263.94</v>
      </c>
      <c r="M25" s="170">
        <f t="shared" si="5"/>
        <v>923.8</v>
      </c>
    </row>
    <row r="26" spans="1:13" ht="10.5">
      <c r="A26" s="11">
        <f>'02'!A26</f>
        <v>39479</v>
      </c>
      <c r="B26" s="51">
        <f>'02'!I26</f>
        <v>585.92</v>
      </c>
      <c r="C26" s="80" t="str">
        <f>Plan1!C52</f>
        <v>1,4467957644</v>
      </c>
      <c r="D26" s="10">
        <f t="shared" si="0"/>
        <v>847.71</v>
      </c>
      <c r="E26" s="52">
        <v>40</v>
      </c>
      <c r="F26" s="53">
        <f t="shared" si="1"/>
        <v>339.08</v>
      </c>
      <c r="G26" s="53">
        <f t="shared" si="2"/>
        <v>1186.79</v>
      </c>
      <c r="H26" s="1">
        <v>0</v>
      </c>
      <c r="J26" s="164">
        <v>1.11847181</v>
      </c>
      <c r="K26" s="169">
        <f t="shared" si="3"/>
        <v>655.34</v>
      </c>
      <c r="L26" s="170">
        <f t="shared" si="4"/>
        <v>262.14</v>
      </c>
      <c r="M26" s="170">
        <f t="shared" si="5"/>
        <v>917.48</v>
      </c>
    </row>
    <row r="27" spans="1:13" ht="10.5">
      <c r="A27" s="11">
        <f>'02'!A27</f>
        <v>39508</v>
      </c>
      <c r="B27" s="51">
        <f>'02'!I27</f>
        <v>615.22</v>
      </c>
      <c r="C27" s="80" t="str">
        <f>Plan1!D52</f>
        <v>1,4398843197</v>
      </c>
      <c r="D27" s="10">
        <f t="shared" si="0"/>
        <v>885.85</v>
      </c>
      <c r="E27" s="52">
        <v>40</v>
      </c>
      <c r="F27" s="53">
        <f t="shared" si="1"/>
        <v>354.34</v>
      </c>
      <c r="G27" s="53">
        <f t="shared" si="2"/>
        <v>1240.19</v>
      </c>
      <c r="H27" s="1">
        <v>0</v>
      </c>
      <c r="J27" s="164">
        <v>1.1131288</v>
      </c>
      <c r="K27" s="169">
        <f t="shared" si="3"/>
        <v>684.82</v>
      </c>
      <c r="L27" s="170">
        <f t="shared" si="4"/>
        <v>273.93</v>
      </c>
      <c r="M27" s="170">
        <f t="shared" si="5"/>
        <v>958.75</v>
      </c>
    </row>
    <row r="28" spans="1:13" ht="10.5">
      <c r="A28" s="11">
        <f>'02'!A28</f>
        <v>39539</v>
      </c>
      <c r="B28" s="51">
        <f>'02'!I28</f>
        <v>615.22</v>
      </c>
      <c r="C28" s="80" t="str">
        <f>Plan1!E52</f>
        <v>1,4325781710</v>
      </c>
      <c r="D28" s="10">
        <f t="shared" si="0"/>
        <v>881.35</v>
      </c>
      <c r="E28" s="52">
        <v>40</v>
      </c>
      <c r="F28" s="53">
        <f t="shared" si="1"/>
        <v>352.54</v>
      </c>
      <c r="G28" s="53">
        <f t="shared" si="2"/>
        <v>1233.89</v>
      </c>
      <c r="H28" s="1">
        <v>0</v>
      </c>
      <c r="J28" s="164">
        <v>1.10748065</v>
      </c>
      <c r="K28" s="169">
        <f t="shared" si="3"/>
        <v>681.34</v>
      </c>
      <c r="L28" s="170">
        <f t="shared" si="4"/>
        <v>272.54</v>
      </c>
      <c r="M28" s="170">
        <f t="shared" si="5"/>
        <v>953.88</v>
      </c>
    </row>
    <row r="29" spans="1:13" ht="10.5">
      <c r="A29" s="11">
        <f>'02'!A29</f>
        <v>39569</v>
      </c>
      <c r="B29" s="51">
        <f>'02'!I29</f>
        <v>615.22</v>
      </c>
      <c r="C29" s="80" t="str">
        <f>Plan1!F52</f>
        <v>1,4234679760</v>
      </c>
      <c r="D29" s="10">
        <f t="shared" si="0"/>
        <v>875.75</v>
      </c>
      <c r="E29" s="52">
        <v>40</v>
      </c>
      <c r="F29" s="53">
        <f t="shared" si="1"/>
        <v>350.3</v>
      </c>
      <c r="G29" s="53">
        <f t="shared" si="2"/>
        <v>1226.05</v>
      </c>
      <c r="H29" s="1">
        <v>0</v>
      </c>
      <c r="J29" s="164">
        <v>1.10043784</v>
      </c>
      <c r="K29" s="169">
        <f t="shared" si="3"/>
        <v>677.01</v>
      </c>
      <c r="L29" s="170">
        <f t="shared" si="4"/>
        <v>270.8</v>
      </c>
      <c r="M29" s="170">
        <f t="shared" si="5"/>
        <v>947.81</v>
      </c>
    </row>
    <row r="30" spans="1:13" ht="10.5">
      <c r="A30" s="11">
        <f>'02'!A30</f>
        <v>39600</v>
      </c>
      <c r="B30" s="51">
        <f>'02'!I30</f>
        <v>615.22</v>
      </c>
      <c r="C30" s="80" t="str">
        <f>Plan1!G52</f>
        <v>1,4099326228</v>
      </c>
      <c r="D30" s="10">
        <f aca="true" t="shared" si="6" ref="D30:D41">B30*C30</f>
        <v>867.42</v>
      </c>
      <c r="E30" s="52">
        <v>40</v>
      </c>
      <c r="F30" s="53">
        <f aca="true" t="shared" si="7" ref="F30:F41">D30*E30%</f>
        <v>346.97</v>
      </c>
      <c r="G30" s="53">
        <f aca="true" t="shared" si="8" ref="G30:G41">D30+F30</f>
        <v>1214.39</v>
      </c>
      <c r="H30" s="1">
        <v>0</v>
      </c>
      <c r="J30" s="164">
        <v>1.08997409</v>
      </c>
      <c r="K30" s="169">
        <f t="shared" si="3"/>
        <v>670.57</v>
      </c>
      <c r="L30" s="170">
        <f t="shared" si="4"/>
        <v>268.23</v>
      </c>
      <c r="M30" s="170">
        <f t="shared" si="5"/>
        <v>938.8</v>
      </c>
    </row>
    <row r="31" spans="1:13" ht="10.5">
      <c r="A31" s="11">
        <f>'02'!A31</f>
        <v>39630</v>
      </c>
      <c r="B31" s="51">
        <f>'02'!I31</f>
        <v>615.22</v>
      </c>
      <c r="C31" s="80" t="str">
        <f>Plan1!H52</f>
        <v>1,3972179395</v>
      </c>
      <c r="D31" s="10">
        <f t="shared" si="6"/>
        <v>859.6</v>
      </c>
      <c r="E31" s="52">
        <v>40</v>
      </c>
      <c r="F31" s="53">
        <f t="shared" si="7"/>
        <v>343.84</v>
      </c>
      <c r="G31" s="53">
        <f t="shared" si="8"/>
        <v>1203.44</v>
      </c>
      <c r="H31" s="1">
        <v>0</v>
      </c>
      <c r="J31" s="164">
        <v>1.08014477</v>
      </c>
      <c r="K31" s="169">
        <f t="shared" si="3"/>
        <v>664.53</v>
      </c>
      <c r="L31" s="170">
        <f t="shared" si="4"/>
        <v>265.81</v>
      </c>
      <c r="M31" s="170">
        <f t="shared" si="5"/>
        <v>930.34</v>
      </c>
    </row>
    <row r="32" spans="1:13" ht="10.5">
      <c r="A32" s="11">
        <f>'02'!A32</f>
        <v>39661</v>
      </c>
      <c r="B32" s="51">
        <f>'02'!I32</f>
        <v>615.22</v>
      </c>
      <c r="C32" s="80" t="str">
        <f>Plan1!I52</f>
        <v>1,3891608069</v>
      </c>
      <c r="D32" s="10">
        <f t="shared" si="6"/>
        <v>854.64</v>
      </c>
      <c r="E32" s="52">
        <v>40</v>
      </c>
      <c r="F32" s="53">
        <f t="shared" si="7"/>
        <v>341.86</v>
      </c>
      <c r="G32" s="53">
        <f t="shared" si="8"/>
        <v>1196.5</v>
      </c>
      <c r="H32" s="1">
        <v>0</v>
      </c>
      <c r="J32" s="164">
        <v>1.07391606</v>
      </c>
      <c r="K32" s="169">
        <f t="shared" si="3"/>
        <v>660.69</v>
      </c>
      <c r="L32" s="170">
        <f t="shared" si="4"/>
        <v>264.28</v>
      </c>
      <c r="M32" s="170">
        <f t="shared" si="5"/>
        <v>924.97</v>
      </c>
    </row>
    <row r="33" spans="1:13" ht="10.5">
      <c r="A33" s="11">
        <f>'02'!A33</f>
        <v>39692</v>
      </c>
      <c r="B33" s="51">
        <f>'02'!I33</f>
        <v>615.22</v>
      </c>
      <c r="C33" s="80" t="str">
        <f>Plan1!J52</f>
        <v>1,3862496825</v>
      </c>
      <c r="D33" s="10">
        <f t="shared" si="6"/>
        <v>852.85</v>
      </c>
      <c r="E33" s="52">
        <v>40</v>
      </c>
      <c r="F33" s="53">
        <f t="shared" si="7"/>
        <v>341.14</v>
      </c>
      <c r="G33" s="53">
        <f t="shared" si="8"/>
        <v>1193.99</v>
      </c>
      <c r="H33" s="1">
        <v>1</v>
      </c>
      <c r="J33" s="164">
        <v>1.07166556</v>
      </c>
      <c r="K33" s="169">
        <f t="shared" si="3"/>
        <v>659.31</v>
      </c>
      <c r="L33" s="170">
        <f t="shared" si="4"/>
        <v>263.72</v>
      </c>
      <c r="M33" s="170">
        <f t="shared" si="5"/>
        <v>923.03</v>
      </c>
    </row>
    <row r="34" spans="1:13" ht="10.5">
      <c r="A34" s="11">
        <f>'02'!A34</f>
        <v>39722</v>
      </c>
      <c r="B34" s="51">
        <f>'02'!I34</f>
        <v>615.22</v>
      </c>
      <c r="C34" s="80" t="str">
        <f>Plan1!K52</f>
        <v>1,3841734224</v>
      </c>
      <c r="D34" s="10">
        <f t="shared" si="6"/>
        <v>851.57</v>
      </c>
      <c r="E34" s="52">
        <f aca="true" t="shared" si="9" ref="E34:E68">E33-H34</f>
        <v>39</v>
      </c>
      <c r="F34" s="53">
        <f t="shared" si="7"/>
        <v>332.11</v>
      </c>
      <c r="G34" s="53">
        <f t="shared" si="8"/>
        <v>1183.68</v>
      </c>
      <c r="H34" s="1">
        <v>1</v>
      </c>
      <c r="J34" s="164">
        <v>1.07006047</v>
      </c>
      <c r="K34" s="169">
        <f t="shared" si="3"/>
        <v>658.32</v>
      </c>
      <c r="L34" s="170">
        <f t="shared" si="4"/>
        <v>256.74</v>
      </c>
      <c r="M34" s="170">
        <f t="shared" si="5"/>
        <v>915.06</v>
      </c>
    </row>
    <row r="35" spans="1:13" ht="10.5">
      <c r="A35" s="11">
        <f>'02'!A35</f>
        <v>39753</v>
      </c>
      <c r="B35" s="51">
        <f>'02'!I35</f>
        <v>615.22</v>
      </c>
      <c r="C35" s="80" t="str">
        <f>Plan1!L52</f>
        <v>1,3772869875</v>
      </c>
      <c r="D35" s="10">
        <f t="shared" si="6"/>
        <v>847.33</v>
      </c>
      <c r="E35" s="52">
        <f t="shared" si="9"/>
        <v>38</v>
      </c>
      <c r="F35" s="53">
        <f t="shared" si="7"/>
        <v>321.99</v>
      </c>
      <c r="G35" s="53">
        <f t="shared" si="8"/>
        <v>1169.32</v>
      </c>
      <c r="H35" s="1">
        <v>1</v>
      </c>
      <c r="J35" s="164">
        <v>1.06473679</v>
      </c>
      <c r="K35" s="169">
        <f t="shared" si="3"/>
        <v>655.05</v>
      </c>
      <c r="L35" s="170">
        <f t="shared" si="4"/>
        <v>248.92</v>
      </c>
      <c r="M35" s="170">
        <f t="shared" si="5"/>
        <v>903.97</v>
      </c>
    </row>
    <row r="36" spans="1:13" ht="10.5">
      <c r="A36" s="11">
        <f>'02'!A36</f>
        <v>39783</v>
      </c>
      <c r="B36" s="51">
        <f>'02'!I36</f>
        <v>615.22</v>
      </c>
      <c r="C36" s="80" t="str">
        <f>Plan1!M52</f>
        <v>1,3720731096</v>
      </c>
      <c r="D36" s="10">
        <f t="shared" si="6"/>
        <v>844.13</v>
      </c>
      <c r="E36" s="52">
        <f t="shared" si="9"/>
        <v>37</v>
      </c>
      <c r="F36" s="53">
        <f t="shared" si="7"/>
        <v>312.33</v>
      </c>
      <c r="G36" s="53">
        <f t="shared" si="8"/>
        <v>1156.46</v>
      </c>
      <c r="H36" s="1">
        <v>1</v>
      </c>
      <c r="J36" s="164">
        <v>1.06070611</v>
      </c>
      <c r="K36" s="169">
        <f t="shared" si="3"/>
        <v>652.57</v>
      </c>
      <c r="L36" s="170">
        <f t="shared" si="4"/>
        <v>241.45</v>
      </c>
      <c r="M36" s="170">
        <f t="shared" si="5"/>
        <v>894.02</v>
      </c>
    </row>
    <row r="37" spans="1:13" ht="10.5">
      <c r="A37" s="11" t="s">
        <v>726</v>
      </c>
      <c r="B37" s="51">
        <f>'02'!I37</f>
        <v>615.22</v>
      </c>
      <c r="C37" s="80" t="str">
        <f>C36</f>
        <v>1,3720731096</v>
      </c>
      <c r="D37" s="10">
        <f t="shared" si="6"/>
        <v>844.13</v>
      </c>
      <c r="E37" s="52">
        <f t="shared" si="9"/>
        <v>37</v>
      </c>
      <c r="F37" s="53">
        <f t="shared" si="7"/>
        <v>312.33</v>
      </c>
      <c r="G37" s="53">
        <f t="shared" si="8"/>
        <v>1156.46</v>
      </c>
      <c r="H37" s="1">
        <v>0</v>
      </c>
      <c r="J37" s="164">
        <f>J36</f>
        <v>1.06070611</v>
      </c>
      <c r="K37" s="169">
        <f t="shared" si="3"/>
        <v>652.57</v>
      </c>
      <c r="L37" s="170">
        <f t="shared" si="4"/>
        <v>241.45</v>
      </c>
      <c r="M37" s="170">
        <f t="shared" si="5"/>
        <v>894.02</v>
      </c>
    </row>
    <row r="38" spans="1:13" ht="10.5">
      <c r="A38" s="11">
        <f>'02'!A38</f>
        <v>39814</v>
      </c>
      <c r="B38" s="51">
        <f>'02'!I38</f>
        <v>615.22</v>
      </c>
      <c r="C38" s="80" t="str">
        <f>Plan1!B53</f>
        <v>1,3681056034</v>
      </c>
      <c r="D38" s="10">
        <f t="shared" si="6"/>
        <v>841.69</v>
      </c>
      <c r="E38" s="52">
        <f t="shared" si="9"/>
        <v>36</v>
      </c>
      <c r="F38" s="53">
        <f t="shared" si="7"/>
        <v>303.01</v>
      </c>
      <c r="G38" s="53">
        <f t="shared" si="8"/>
        <v>1144.7</v>
      </c>
      <c r="H38" s="1">
        <v>1</v>
      </c>
      <c r="J38" s="164">
        <v>1.05763895</v>
      </c>
      <c r="K38" s="169">
        <f t="shared" si="3"/>
        <v>650.68</v>
      </c>
      <c r="L38" s="170">
        <f t="shared" si="4"/>
        <v>234.24</v>
      </c>
      <c r="M38" s="170">
        <f t="shared" si="5"/>
        <v>884.92</v>
      </c>
    </row>
    <row r="39" spans="1:13" ht="10.5">
      <c r="A39" s="11">
        <f>'02'!A39</f>
        <v>39845</v>
      </c>
      <c r="B39" s="51">
        <f>'02'!I39</f>
        <v>651.64</v>
      </c>
      <c r="C39" s="80" t="str">
        <f>Plan1!C53</f>
        <v>1,3594054088</v>
      </c>
      <c r="D39" s="10">
        <f t="shared" si="6"/>
        <v>885.84</v>
      </c>
      <c r="E39" s="52">
        <f t="shared" si="9"/>
        <v>35</v>
      </c>
      <c r="F39" s="53">
        <f t="shared" si="7"/>
        <v>310.04</v>
      </c>
      <c r="G39" s="53">
        <f t="shared" si="8"/>
        <v>1195.88</v>
      </c>
      <c r="H39" s="1">
        <v>1</v>
      </c>
      <c r="J39" s="164">
        <v>1.05091311</v>
      </c>
      <c r="K39" s="169">
        <f t="shared" si="3"/>
        <v>684.82</v>
      </c>
      <c r="L39" s="170">
        <f t="shared" si="4"/>
        <v>239.69</v>
      </c>
      <c r="M39" s="170">
        <f t="shared" si="5"/>
        <v>924.51</v>
      </c>
    </row>
    <row r="40" spans="1:13" ht="10.5">
      <c r="A40" s="11">
        <f>'02'!A40</f>
        <v>39873</v>
      </c>
      <c r="B40" s="51">
        <f>'02'!I40</f>
        <v>651.64</v>
      </c>
      <c r="C40" s="80" t="str">
        <f>Plan1!D53</f>
        <v>1,3552042755</v>
      </c>
      <c r="D40" s="10">
        <f t="shared" si="6"/>
        <v>883.11</v>
      </c>
      <c r="E40" s="52">
        <f t="shared" si="9"/>
        <v>34</v>
      </c>
      <c r="F40" s="53">
        <f t="shared" si="7"/>
        <v>300.26</v>
      </c>
      <c r="G40" s="53">
        <f t="shared" si="8"/>
        <v>1183.37</v>
      </c>
      <c r="H40" s="1">
        <v>1</v>
      </c>
      <c r="J40" s="164">
        <v>1.04766535</v>
      </c>
      <c r="K40" s="169">
        <f t="shared" si="3"/>
        <v>682.7</v>
      </c>
      <c r="L40" s="170">
        <f t="shared" si="4"/>
        <v>232.12</v>
      </c>
      <c r="M40" s="170">
        <f t="shared" si="5"/>
        <v>914.82</v>
      </c>
    </row>
    <row r="41" spans="1:13" ht="10.5">
      <c r="A41" s="11">
        <f>'02'!A41</f>
        <v>39904</v>
      </c>
      <c r="B41" s="51">
        <f>'02'!I41</f>
        <v>651.64</v>
      </c>
      <c r="C41" s="80" t="str">
        <f>Plan1!E53</f>
        <v>1,3524992770</v>
      </c>
      <c r="D41" s="10">
        <f t="shared" si="6"/>
        <v>881.34</v>
      </c>
      <c r="E41" s="52">
        <f t="shared" si="9"/>
        <v>33</v>
      </c>
      <c r="F41" s="53">
        <f t="shared" si="7"/>
        <v>290.84</v>
      </c>
      <c r="G41" s="53">
        <f t="shared" si="8"/>
        <v>1172.18</v>
      </c>
      <c r="H41" s="1">
        <v>1</v>
      </c>
      <c r="J41" s="164">
        <v>1.0455742</v>
      </c>
      <c r="K41" s="169">
        <f t="shared" si="3"/>
        <v>681.34</v>
      </c>
      <c r="L41" s="170">
        <f t="shared" si="4"/>
        <v>224.84</v>
      </c>
      <c r="M41" s="170">
        <f t="shared" si="5"/>
        <v>906.18</v>
      </c>
    </row>
    <row r="42" spans="1:13" ht="10.5">
      <c r="A42" s="11">
        <f>'02'!A42</f>
        <v>39934</v>
      </c>
      <c r="B42" s="51">
        <f>'02'!I42</f>
        <v>651.64</v>
      </c>
      <c r="C42" s="80" t="str">
        <f>Plan1!F53</f>
        <v>1,3451012202</v>
      </c>
      <c r="D42" s="10">
        <f aca="true" t="shared" si="10" ref="D42:D68">B42*C42</f>
        <v>876.52</v>
      </c>
      <c r="E42" s="52">
        <f t="shared" si="9"/>
        <v>32</v>
      </c>
      <c r="F42" s="53">
        <f aca="true" t="shared" si="11" ref="F42:F50">D42*E42%</f>
        <v>280.49</v>
      </c>
      <c r="G42" s="53">
        <f aca="true" t="shared" si="12" ref="G42:G50">D42+F42</f>
        <v>1157.01</v>
      </c>
      <c r="H42" s="1">
        <v>1</v>
      </c>
      <c r="J42" s="164">
        <v>1.039855</v>
      </c>
      <c r="K42" s="169">
        <f t="shared" si="3"/>
        <v>677.61</v>
      </c>
      <c r="L42" s="170">
        <f t="shared" si="4"/>
        <v>216.84</v>
      </c>
      <c r="M42" s="170">
        <f t="shared" si="5"/>
        <v>894.45</v>
      </c>
    </row>
    <row r="43" spans="1:13" ht="10.5">
      <c r="A43" s="11">
        <f>'02'!A43</f>
        <v>39965</v>
      </c>
      <c r="B43" s="51">
        <f>'02'!I43</f>
        <v>651.64</v>
      </c>
      <c r="C43" s="80" t="str">
        <f>Plan1!G53</f>
        <v>1,3370787478</v>
      </c>
      <c r="D43" s="10">
        <f t="shared" si="10"/>
        <v>871.29</v>
      </c>
      <c r="E43" s="52">
        <f t="shared" si="9"/>
        <v>31</v>
      </c>
      <c r="F43" s="53">
        <f t="shared" si="11"/>
        <v>270.1</v>
      </c>
      <c r="G43" s="53">
        <f t="shared" si="12"/>
        <v>1141.39</v>
      </c>
      <c r="H43" s="1">
        <v>1</v>
      </c>
      <c r="J43" s="164">
        <v>1.03365308</v>
      </c>
      <c r="K43" s="169">
        <f t="shared" si="3"/>
        <v>673.57</v>
      </c>
      <c r="L43" s="170">
        <f t="shared" si="4"/>
        <v>208.81</v>
      </c>
      <c r="M43" s="170">
        <f t="shared" si="5"/>
        <v>882.38</v>
      </c>
    </row>
    <row r="44" spans="1:13" ht="10.5">
      <c r="A44" s="11">
        <f>'02'!A44</f>
        <v>39995</v>
      </c>
      <c r="B44" s="51">
        <f>'02'!I44</f>
        <v>651.64</v>
      </c>
      <c r="C44" s="80" t="str">
        <f>Plan1!H53</f>
        <v>1,3314865044</v>
      </c>
      <c r="D44" s="10">
        <f t="shared" si="10"/>
        <v>867.65</v>
      </c>
      <c r="E44" s="52">
        <v>30</v>
      </c>
      <c r="F44" s="53">
        <f t="shared" si="11"/>
        <v>260.3</v>
      </c>
      <c r="G44" s="53">
        <f t="shared" si="12"/>
        <v>1127.95</v>
      </c>
      <c r="H44" s="1">
        <v>0.5</v>
      </c>
      <c r="J44" s="164">
        <v>1.0293299</v>
      </c>
      <c r="K44" s="169">
        <f t="shared" si="3"/>
        <v>670.75</v>
      </c>
      <c r="L44" s="170">
        <f t="shared" si="4"/>
        <v>201.23</v>
      </c>
      <c r="M44" s="170">
        <f t="shared" si="5"/>
        <v>871.98</v>
      </c>
    </row>
    <row r="45" spans="1:13" ht="10.5">
      <c r="A45" s="11">
        <f>'02'!A45</f>
        <v>40026</v>
      </c>
      <c r="B45" s="51">
        <f>'02'!I45</f>
        <v>651.64</v>
      </c>
      <c r="C45" s="80" t="str">
        <f>Plan1!I53</f>
        <v>1,3284311129</v>
      </c>
      <c r="D45" s="10">
        <f t="shared" si="10"/>
        <v>865.66</v>
      </c>
      <c r="E45" s="52">
        <f t="shared" si="9"/>
        <v>29.5</v>
      </c>
      <c r="F45" s="53">
        <f t="shared" si="11"/>
        <v>255.37</v>
      </c>
      <c r="G45" s="53">
        <f t="shared" si="12"/>
        <v>1121.03</v>
      </c>
      <c r="H45" s="1">
        <v>0.5</v>
      </c>
      <c r="J45" s="164">
        <v>1.02824921</v>
      </c>
      <c r="K45" s="169">
        <f t="shared" si="3"/>
        <v>670.05</v>
      </c>
      <c r="L45" s="170">
        <f t="shared" si="4"/>
        <v>197.66</v>
      </c>
      <c r="M45" s="170">
        <f t="shared" si="5"/>
        <v>867.71</v>
      </c>
    </row>
    <row r="46" spans="1:13" ht="10.5">
      <c r="A46" s="11">
        <f>'02'!A46</f>
        <v>40057</v>
      </c>
      <c r="B46" s="51">
        <f>'02'!I46</f>
        <v>651.64</v>
      </c>
      <c r="C46" s="80" t="str">
        <f>Plan1!J53</f>
        <v>1,3273692175</v>
      </c>
      <c r="D46" s="10">
        <f t="shared" si="10"/>
        <v>864.97</v>
      </c>
      <c r="E46" s="52">
        <f t="shared" si="9"/>
        <v>29</v>
      </c>
      <c r="F46" s="53">
        <f t="shared" si="11"/>
        <v>250.84</v>
      </c>
      <c r="G46" s="53">
        <f t="shared" si="12"/>
        <v>1115.81</v>
      </c>
      <c r="H46" s="1">
        <v>0.5</v>
      </c>
      <c r="J46" s="164">
        <v>1.02804668</v>
      </c>
      <c r="K46" s="169">
        <f t="shared" si="3"/>
        <v>669.92</v>
      </c>
      <c r="L46" s="170">
        <f t="shared" si="4"/>
        <v>194.28</v>
      </c>
      <c r="M46" s="170">
        <f t="shared" si="5"/>
        <v>864.2</v>
      </c>
    </row>
    <row r="47" spans="1:13" ht="10.5">
      <c r="A47" s="11">
        <f>'02'!A47</f>
        <v>40087</v>
      </c>
      <c r="B47" s="51">
        <f>'02'!I47</f>
        <v>651.64</v>
      </c>
      <c r="C47" s="80" t="str">
        <f>Plan1!K53</f>
        <v>1,3252488194</v>
      </c>
      <c r="D47" s="10">
        <f t="shared" si="10"/>
        <v>863.59</v>
      </c>
      <c r="E47" s="52">
        <f t="shared" si="9"/>
        <v>28.5</v>
      </c>
      <c r="F47" s="53">
        <f t="shared" si="11"/>
        <v>246.12</v>
      </c>
      <c r="G47" s="53">
        <f t="shared" si="12"/>
        <v>1109.71</v>
      </c>
      <c r="H47" s="1">
        <v>0.5</v>
      </c>
      <c r="J47" s="164">
        <v>1.02804668</v>
      </c>
      <c r="K47" s="169">
        <f t="shared" si="3"/>
        <v>669.92</v>
      </c>
      <c r="L47" s="170">
        <f t="shared" si="4"/>
        <v>190.93</v>
      </c>
      <c r="M47" s="170">
        <f t="shared" si="5"/>
        <v>860.85</v>
      </c>
    </row>
    <row r="48" spans="1:13" ht="10.5">
      <c r="A48" s="11">
        <f>'02'!A48</f>
        <v>40118</v>
      </c>
      <c r="B48" s="51">
        <f>'02'!I48</f>
        <v>651.64</v>
      </c>
      <c r="C48" s="80" t="str">
        <f>Plan1!L53</f>
        <v>1,3220758374</v>
      </c>
      <c r="D48" s="10">
        <f t="shared" si="10"/>
        <v>861.52</v>
      </c>
      <c r="E48" s="52">
        <f t="shared" si="9"/>
        <v>28</v>
      </c>
      <c r="F48" s="53">
        <f t="shared" si="11"/>
        <v>241.23</v>
      </c>
      <c r="G48" s="53">
        <f t="shared" si="12"/>
        <v>1102.75</v>
      </c>
      <c r="H48" s="1">
        <v>0.5</v>
      </c>
      <c r="J48" s="164">
        <v>1.02804668</v>
      </c>
      <c r="K48" s="169">
        <f t="shared" si="3"/>
        <v>669.92</v>
      </c>
      <c r="L48" s="170">
        <f t="shared" si="4"/>
        <v>187.58</v>
      </c>
      <c r="M48" s="170">
        <f t="shared" si="5"/>
        <v>857.5</v>
      </c>
    </row>
    <row r="49" spans="1:13" ht="10.5">
      <c r="A49" s="11">
        <f>'02'!A49</f>
        <v>40148</v>
      </c>
      <c r="B49" s="51">
        <f>'02'!I49</f>
        <v>651.64</v>
      </c>
      <c r="C49" s="80" t="str">
        <f>Plan1!M53</f>
        <v>1,3172021893</v>
      </c>
      <c r="D49" s="10">
        <f t="shared" si="10"/>
        <v>858.34</v>
      </c>
      <c r="E49" s="52">
        <f t="shared" si="9"/>
        <v>27.5</v>
      </c>
      <c r="F49" s="53">
        <f t="shared" si="11"/>
        <v>236.04</v>
      </c>
      <c r="G49" s="53">
        <f t="shared" si="12"/>
        <v>1094.38</v>
      </c>
      <c r="H49" s="1">
        <v>0.5</v>
      </c>
      <c r="J49" s="164">
        <v>1.02804668</v>
      </c>
      <c r="K49" s="169">
        <f t="shared" si="3"/>
        <v>669.92</v>
      </c>
      <c r="L49" s="170">
        <f t="shared" si="4"/>
        <v>184.23</v>
      </c>
      <c r="M49" s="170">
        <f t="shared" si="5"/>
        <v>854.15</v>
      </c>
    </row>
    <row r="50" spans="1:13" ht="10.5">
      <c r="A50" s="11" t="s">
        <v>727</v>
      </c>
      <c r="B50" s="51">
        <f>'02'!I50</f>
        <v>651.64</v>
      </c>
      <c r="C50" s="80" t="str">
        <f>C49</f>
        <v>1,3172021893</v>
      </c>
      <c r="D50" s="10">
        <f t="shared" si="10"/>
        <v>858.34</v>
      </c>
      <c r="E50" s="52">
        <f t="shared" si="9"/>
        <v>27.5</v>
      </c>
      <c r="F50" s="53">
        <f t="shared" si="11"/>
        <v>236.04</v>
      </c>
      <c r="G50" s="53">
        <f t="shared" si="12"/>
        <v>1094.38</v>
      </c>
      <c r="H50" s="1">
        <v>0</v>
      </c>
      <c r="J50" s="164">
        <f>J49</f>
        <v>1.02804668</v>
      </c>
      <c r="K50" s="169">
        <f t="shared" si="3"/>
        <v>669.92</v>
      </c>
      <c r="L50" s="170">
        <f t="shared" si="4"/>
        <v>184.23</v>
      </c>
      <c r="M50" s="170">
        <f t="shared" si="5"/>
        <v>854.15</v>
      </c>
    </row>
    <row r="51" spans="1:13" ht="10.5">
      <c r="A51" s="11">
        <f>'02'!A51</f>
        <v>40179</v>
      </c>
      <c r="B51" s="51">
        <f>'02'!I51</f>
        <v>701.95</v>
      </c>
      <c r="C51" s="80" t="str">
        <f>Plan1!B54</f>
        <v>1,3140484730</v>
      </c>
      <c r="D51" s="10">
        <f t="shared" si="10"/>
        <v>922.4</v>
      </c>
      <c r="E51" s="52">
        <f t="shared" si="9"/>
        <v>27</v>
      </c>
      <c r="F51" s="53">
        <f aca="true" t="shared" si="13" ref="F51:F56">D51*E51%</f>
        <v>249.05</v>
      </c>
      <c r="G51" s="53">
        <f aca="true" t="shared" si="14" ref="G51:G56">D51+F51</f>
        <v>1171.45</v>
      </c>
      <c r="H51" s="1">
        <v>0.5</v>
      </c>
      <c r="J51" s="164">
        <v>1.02749902</v>
      </c>
      <c r="K51" s="169">
        <f t="shared" si="3"/>
        <v>721.25</v>
      </c>
      <c r="L51" s="170">
        <f t="shared" si="4"/>
        <v>194.74</v>
      </c>
      <c r="M51" s="170">
        <f t="shared" si="5"/>
        <v>915.99</v>
      </c>
    </row>
    <row r="52" spans="1:13" ht="10.5">
      <c r="A52" s="11">
        <f>'02'!A52</f>
        <v>40210</v>
      </c>
      <c r="B52" s="51">
        <f>'02'!I52</f>
        <v>701.95</v>
      </c>
      <c r="C52" s="80" t="str">
        <f>Plan1!C54</f>
        <v>1,3025857186</v>
      </c>
      <c r="D52" s="10">
        <f t="shared" si="10"/>
        <v>914.35</v>
      </c>
      <c r="E52" s="52">
        <f t="shared" si="9"/>
        <v>26.5</v>
      </c>
      <c r="F52" s="53">
        <f t="shared" si="13"/>
        <v>242.3</v>
      </c>
      <c r="G52" s="53">
        <f t="shared" si="14"/>
        <v>1156.65</v>
      </c>
      <c r="H52" s="1">
        <v>0.5</v>
      </c>
      <c r="J52" s="164">
        <v>1.02749902</v>
      </c>
      <c r="K52" s="169">
        <f t="shared" si="3"/>
        <v>721.25</v>
      </c>
      <c r="L52" s="170">
        <f t="shared" si="4"/>
        <v>191.13</v>
      </c>
      <c r="M52" s="170">
        <f t="shared" si="5"/>
        <v>912.38</v>
      </c>
    </row>
    <row r="53" spans="1:13" ht="10.5">
      <c r="A53" s="11">
        <f>'02'!A53</f>
        <v>40238</v>
      </c>
      <c r="B53" s="51">
        <f>'02'!I53</f>
        <v>701.95</v>
      </c>
      <c r="C53" s="80" t="str">
        <f>Plan1!D54</f>
        <v>1,2935310016</v>
      </c>
      <c r="D53" s="10">
        <f t="shared" si="10"/>
        <v>907.99</v>
      </c>
      <c r="E53" s="52">
        <f t="shared" si="9"/>
        <v>26</v>
      </c>
      <c r="F53" s="53">
        <f t="shared" si="13"/>
        <v>236.08</v>
      </c>
      <c r="G53" s="53">
        <f t="shared" si="14"/>
        <v>1144.07</v>
      </c>
      <c r="H53" s="1">
        <v>0.5</v>
      </c>
      <c r="J53" s="164">
        <v>1.02749902</v>
      </c>
      <c r="K53" s="169">
        <f t="shared" si="3"/>
        <v>721.25</v>
      </c>
      <c r="L53" s="170">
        <f t="shared" si="4"/>
        <v>187.53</v>
      </c>
      <c r="M53" s="170">
        <f t="shared" si="5"/>
        <v>908.78</v>
      </c>
    </row>
    <row r="54" spans="1:13" ht="10.5">
      <c r="A54" s="11">
        <f>'02'!A54</f>
        <v>40269</v>
      </c>
      <c r="B54" s="51">
        <f>'02'!I54</f>
        <v>701.95</v>
      </c>
      <c r="C54" s="80" t="str">
        <f>Plan1!E54</f>
        <v>1,2844116787</v>
      </c>
      <c r="D54" s="10">
        <f t="shared" si="10"/>
        <v>901.59</v>
      </c>
      <c r="E54" s="52">
        <f t="shared" si="9"/>
        <v>25.5</v>
      </c>
      <c r="F54" s="53">
        <f t="shared" si="13"/>
        <v>229.91</v>
      </c>
      <c r="G54" s="53">
        <f t="shared" si="14"/>
        <v>1131.5</v>
      </c>
      <c r="H54" s="1">
        <v>0.5</v>
      </c>
      <c r="J54" s="164">
        <v>1.02668589</v>
      </c>
      <c r="K54" s="169">
        <f t="shared" si="3"/>
        <v>720.68</v>
      </c>
      <c r="L54" s="170">
        <f t="shared" si="4"/>
        <v>183.77</v>
      </c>
      <c r="M54" s="170">
        <f t="shared" si="5"/>
        <v>904.45</v>
      </c>
    </row>
    <row r="55" spans="1:13" ht="10.5">
      <c r="A55" s="11">
        <f>'02'!A55</f>
        <v>40299</v>
      </c>
      <c r="B55" s="51">
        <f>'02'!I55</f>
        <v>701.95</v>
      </c>
      <c r="C55" s="80" t="str">
        <f>Plan1!F54</f>
        <v>1,2751034237</v>
      </c>
      <c r="D55" s="10">
        <f t="shared" si="10"/>
        <v>895.06</v>
      </c>
      <c r="E55" s="52">
        <f t="shared" si="9"/>
        <v>25</v>
      </c>
      <c r="F55" s="53">
        <f t="shared" si="13"/>
        <v>223.77</v>
      </c>
      <c r="G55" s="53">
        <f t="shared" si="14"/>
        <v>1118.83</v>
      </c>
      <c r="H55" s="1">
        <v>0.5</v>
      </c>
      <c r="J55" s="164">
        <v>1.02668589</v>
      </c>
      <c r="K55" s="169">
        <f t="shared" si="3"/>
        <v>720.68</v>
      </c>
      <c r="L55" s="170">
        <f t="shared" si="4"/>
        <v>180.17</v>
      </c>
      <c r="M55" s="170">
        <f t="shared" si="5"/>
        <v>900.85</v>
      </c>
    </row>
    <row r="56" spans="1:13" ht="10.5">
      <c r="A56" s="11">
        <f>'02'!A56</f>
        <v>40330</v>
      </c>
      <c r="B56" s="51">
        <f>'02'!I56</f>
        <v>701.95</v>
      </c>
      <c r="C56" s="80" t="str">
        <f>Plan1!G54</f>
        <v>1,2696439547</v>
      </c>
      <c r="D56" s="10">
        <f t="shared" si="10"/>
        <v>891.23</v>
      </c>
      <c r="E56" s="52">
        <f t="shared" si="9"/>
        <v>24.5</v>
      </c>
      <c r="F56" s="53">
        <f t="shared" si="13"/>
        <v>218.35</v>
      </c>
      <c r="G56" s="53">
        <f t="shared" si="14"/>
        <v>1109.58</v>
      </c>
      <c r="H56" s="1">
        <v>0.5</v>
      </c>
      <c r="J56" s="164">
        <v>1.02616255</v>
      </c>
      <c r="K56" s="169">
        <f t="shared" si="3"/>
        <v>720.31</v>
      </c>
      <c r="L56" s="170">
        <f t="shared" si="4"/>
        <v>176.48</v>
      </c>
      <c r="M56" s="170">
        <f t="shared" si="5"/>
        <v>896.79</v>
      </c>
    </row>
    <row r="57" spans="1:13" ht="10.5">
      <c r="A57" s="11">
        <f>'02'!A57</f>
        <v>40360</v>
      </c>
      <c r="B57" s="51">
        <f>'02'!I57</f>
        <v>701.95</v>
      </c>
      <c r="C57" s="80" t="str">
        <f>Plan1!H54</f>
        <v>1,2710421010</v>
      </c>
      <c r="D57" s="10">
        <f t="shared" si="10"/>
        <v>892.21</v>
      </c>
      <c r="E57" s="52">
        <f t="shared" si="9"/>
        <v>24</v>
      </c>
      <c r="F57" s="53">
        <f aca="true" t="shared" si="15" ref="F57:F62">D57*E57%</f>
        <v>214.13</v>
      </c>
      <c r="G57" s="53">
        <f aca="true" t="shared" si="16" ref="G57:G62">D57+F57</f>
        <v>1106.34</v>
      </c>
      <c r="H57" s="1">
        <v>0.5</v>
      </c>
      <c r="J57" s="164">
        <v>1.02555849</v>
      </c>
      <c r="K57" s="169">
        <f t="shared" si="3"/>
        <v>719.89</v>
      </c>
      <c r="L57" s="170">
        <f t="shared" si="4"/>
        <v>172.77</v>
      </c>
      <c r="M57" s="170">
        <f t="shared" si="5"/>
        <v>892.66</v>
      </c>
    </row>
    <row r="58" spans="1:13" ht="10.5">
      <c r="A58" s="11">
        <f>'02'!A58</f>
        <v>40391</v>
      </c>
      <c r="B58" s="51">
        <f>'02'!I58</f>
        <v>701.95</v>
      </c>
      <c r="C58" s="80" t="str">
        <f>Plan1!I54</f>
        <v>1,2719324537</v>
      </c>
      <c r="D58" s="10">
        <f t="shared" si="10"/>
        <v>892.83</v>
      </c>
      <c r="E58" s="52">
        <f t="shared" si="9"/>
        <v>23.5</v>
      </c>
      <c r="F58" s="53">
        <f t="shared" si="15"/>
        <v>209.82</v>
      </c>
      <c r="G58" s="53">
        <f t="shared" si="16"/>
        <v>1102.65</v>
      </c>
      <c r="H58" s="1">
        <v>0.5</v>
      </c>
      <c r="J58" s="164">
        <v>1.02437943</v>
      </c>
      <c r="K58" s="169">
        <f t="shared" si="3"/>
        <v>719.06</v>
      </c>
      <c r="L58" s="170">
        <f t="shared" si="4"/>
        <v>168.98</v>
      </c>
      <c r="M58" s="170">
        <f t="shared" si="5"/>
        <v>888.04</v>
      </c>
    </row>
    <row r="59" spans="1:13" ht="10.5">
      <c r="A59" s="11">
        <f>'02'!A59</f>
        <v>40422</v>
      </c>
      <c r="B59" s="51">
        <f>'02'!I59</f>
        <v>701.95</v>
      </c>
      <c r="C59" s="80" t="str">
        <f>Plan1!J54</f>
        <v>1,2728234301</v>
      </c>
      <c r="D59" s="10">
        <f t="shared" si="10"/>
        <v>893.46</v>
      </c>
      <c r="E59" s="52">
        <f t="shared" si="9"/>
        <v>23</v>
      </c>
      <c r="F59" s="53">
        <f t="shared" si="15"/>
        <v>205.5</v>
      </c>
      <c r="G59" s="53">
        <f t="shared" si="16"/>
        <v>1098.96</v>
      </c>
      <c r="H59" s="1">
        <v>0.5</v>
      </c>
      <c r="J59" s="164">
        <v>1.02344912</v>
      </c>
      <c r="K59" s="169">
        <f t="shared" si="3"/>
        <v>718.41</v>
      </c>
      <c r="L59" s="170">
        <f t="shared" si="4"/>
        <v>165.23</v>
      </c>
      <c r="M59" s="170">
        <f t="shared" si="5"/>
        <v>883.64</v>
      </c>
    </row>
    <row r="60" spans="1:13" ht="10.5">
      <c r="A60" s="11">
        <f>'02'!A60</f>
        <v>40452</v>
      </c>
      <c r="B60" s="51">
        <f>'02'!I60</f>
        <v>701.95</v>
      </c>
      <c r="C60" s="80" t="str">
        <f>Plan1!K54</f>
        <v>1,2659870998</v>
      </c>
      <c r="D60" s="10">
        <f t="shared" si="10"/>
        <v>888.66</v>
      </c>
      <c r="E60" s="52">
        <f t="shared" si="9"/>
        <v>22.5</v>
      </c>
      <c r="F60" s="53">
        <f t="shared" si="15"/>
        <v>199.95</v>
      </c>
      <c r="G60" s="53">
        <f t="shared" si="16"/>
        <v>1088.61</v>
      </c>
      <c r="H60" s="1">
        <v>0.5</v>
      </c>
      <c r="J60" s="164">
        <v>1.02273116</v>
      </c>
      <c r="K60" s="169">
        <f t="shared" si="3"/>
        <v>717.91</v>
      </c>
      <c r="L60" s="170">
        <f t="shared" si="4"/>
        <v>161.53</v>
      </c>
      <c r="M60" s="170">
        <f t="shared" si="5"/>
        <v>879.44</v>
      </c>
    </row>
    <row r="61" spans="1:13" ht="10.5">
      <c r="A61" s="11">
        <f>'02'!A61</f>
        <v>40483</v>
      </c>
      <c r="B61" s="51">
        <f>'02'!I61</f>
        <v>701.95</v>
      </c>
      <c r="C61" s="80" t="str">
        <f>Plan1!L54</f>
        <v>1,2544461948</v>
      </c>
      <c r="D61" s="10">
        <f t="shared" si="10"/>
        <v>880.56</v>
      </c>
      <c r="E61" s="52">
        <f t="shared" si="9"/>
        <v>22</v>
      </c>
      <c r="F61" s="53">
        <f t="shared" si="15"/>
        <v>193.72</v>
      </c>
      <c r="G61" s="53">
        <f t="shared" si="16"/>
        <v>1074.28</v>
      </c>
      <c r="H61" s="1">
        <v>0.5</v>
      </c>
      <c r="J61" s="164">
        <v>1.02224866</v>
      </c>
      <c r="K61" s="169">
        <f t="shared" si="3"/>
        <v>717.57</v>
      </c>
      <c r="L61" s="170">
        <f t="shared" si="4"/>
        <v>157.87</v>
      </c>
      <c r="M61" s="170">
        <f t="shared" si="5"/>
        <v>875.44</v>
      </c>
    </row>
    <row r="62" spans="1:13" ht="10.5">
      <c r="A62" s="11">
        <f>'02'!A62</f>
        <v>40513</v>
      </c>
      <c r="B62" s="51">
        <f>'02'!I62</f>
        <v>701.95</v>
      </c>
      <c r="C62" s="80" t="str">
        <f>Plan1!M54</f>
        <v>1,2416571264</v>
      </c>
      <c r="D62" s="10">
        <f t="shared" si="10"/>
        <v>871.58</v>
      </c>
      <c r="E62" s="52">
        <f t="shared" si="9"/>
        <v>21.5</v>
      </c>
      <c r="F62" s="53">
        <f t="shared" si="15"/>
        <v>187.39</v>
      </c>
      <c r="G62" s="53">
        <f t="shared" si="16"/>
        <v>1058.97</v>
      </c>
      <c r="H62" s="1">
        <v>0.5</v>
      </c>
      <c r="J62" s="164">
        <v>1.0219053</v>
      </c>
      <c r="K62" s="169">
        <f t="shared" si="3"/>
        <v>717.33</v>
      </c>
      <c r="L62" s="170">
        <f t="shared" si="4"/>
        <v>154.23</v>
      </c>
      <c r="M62" s="170">
        <f t="shared" si="5"/>
        <v>871.56</v>
      </c>
    </row>
    <row r="63" spans="1:13" ht="10.5">
      <c r="A63" s="11" t="s">
        <v>728</v>
      </c>
      <c r="B63" s="51">
        <f>'02'!I63</f>
        <v>701.95</v>
      </c>
      <c r="C63" s="80" t="str">
        <f>C62</f>
        <v>1,2416571264</v>
      </c>
      <c r="D63" s="10">
        <f t="shared" si="10"/>
        <v>871.58</v>
      </c>
      <c r="E63" s="52">
        <f t="shared" si="9"/>
        <v>21.5</v>
      </c>
      <c r="F63" s="53">
        <f aca="true" t="shared" si="17" ref="F63:F68">D63*E63%</f>
        <v>187.39</v>
      </c>
      <c r="G63" s="53">
        <f aca="true" t="shared" si="18" ref="G63:G68">D63+F63</f>
        <v>1058.97</v>
      </c>
      <c r="H63" s="1">
        <v>0</v>
      </c>
      <c r="J63" s="164">
        <f>J62</f>
        <v>1.0219053</v>
      </c>
      <c r="K63" s="169">
        <f t="shared" si="3"/>
        <v>717.33</v>
      </c>
      <c r="L63" s="170">
        <f t="shared" si="4"/>
        <v>154.23</v>
      </c>
      <c r="M63" s="170">
        <f t="shared" si="5"/>
        <v>871.56</v>
      </c>
    </row>
    <row r="64" spans="1:13" ht="10.5">
      <c r="A64" s="11">
        <f>'02'!A64</f>
        <v>40544</v>
      </c>
      <c r="B64" s="51">
        <f>'02'!I64</f>
        <v>747.37</v>
      </c>
      <c r="C64" s="80" t="str">
        <f>Plan1!B55</f>
        <v>1,2342516167</v>
      </c>
      <c r="D64" s="10">
        <f t="shared" si="10"/>
        <v>922.44</v>
      </c>
      <c r="E64" s="52">
        <f t="shared" si="9"/>
        <v>21</v>
      </c>
      <c r="F64" s="53">
        <f t="shared" si="17"/>
        <v>193.71</v>
      </c>
      <c r="G64" s="53">
        <f t="shared" si="18"/>
        <v>1116.15</v>
      </c>
      <c r="H64" s="1">
        <v>0.5</v>
      </c>
      <c r="J64" s="164">
        <v>1.02047051</v>
      </c>
      <c r="K64" s="169">
        <f t="shared" si="3"/>
        <v>762.67</v>
      </c>
      <c r="L64" s="170">
        <f t="shared" si="4"/>
        <v>160.16</v>
      </c>
      <c r="M64" s="170">
        <f t="shared" si="5"/>
        <v>922.83</v>
      </c>
    </row>
    <row r="65" spans="1:13" ht="10.5">
      <c r="A65" s="11">
        <f>'02'!A65</f>
        <v>40575</v>
      </c>
      <c r="B65" s="51">
        <f>'02'!I65</f>
        <v>747.37</v>
      </c>
      <c r="C65" s="80" t="str">
        <f>Plan1!C55</f>
        <v>1,2227576944</v>
      </c>
      <c r="D65" s="10">
        <f t="shared" si="10"/>
        <v>913.85</v>
      </c>
      <c r="E65" s="52">
        <f t="shared" si="9"/>
        <v>20.5</v>
      </c>
      <c r="F65" s="53">
        <f t="shared" si="17"/>
        <v>187.34</v>
      </c>
      <c r="G65" s="53">
        <f t="shared" si="18"/>
        <v>1101.19</v>
      </c>
      <c r="H65" s="1">
        <v>0.5</v>
      </c>
      <c r="J65" s="163">
        <v>1.0197414</v>
      </c>
      <c r="K65" s="169">
        <f t="shared" si="3"/>
        <v>762.12</v>
      </c>
      <c r="L65" s="170">
        <f t="shared" si="4"/>
        <v>156.23</v>
      </c>
      <c r="M65" s="170">
        <f t="shared" si="5"/>
        <v>918.35</v>
      </c>
    </row>
    <row r="66" spans="1:13" ht="10.5">
      <c r="A66" s="11">
        <f>'02'!A66</f>
        <v>40603</v>
      </c>
      <c r="B66" s="51">
        <f>'02'!I66</f>
        <v>747.37</v>
      </c>
      <c r="C66" s="80" t="str">
        <f>Plan1!D55</f>
        <v>1,2161902669</v>
      </c>
      <c r="D66" s="10">
        <f t="shared" si="10"/>
        <v>908.94</v>
      </c>
      <c r="E66" s="52">
        <f t="shared" si="9"/>
        <v>20</v>
      </c>
      <c r="F66" s="53">
        <f t="shared" si="17"/>
        <v>181.79</v>
      </c>
      <c r="G66" s="53">
        <f t="shared" si="18"/>
        <v>1090.73</v>
      </c>
      <c r="H66" s="1">
        <v>0.5</v>
      </c>
      <c r="J66" s="163">
        <v>1.01920734</v>
      </c>
      <c r="K66" s="169">
        <f t="shared" si="3"/>
        <v>761.72</v>
      </c>
      <c r="L66" s="170">
        <f t="shared" si="4"/>
        <v>152.34</v>
      </c>
      <c r="M66" s="170">
        <f t="shared" si="5"/>
        <v>914.06</v>
      </c>
    </row>
    <row r="67" spans="1:13" ht="10.5">
      <c r="A67" s="11">
        <f>'02'!A67</f>
        <v>40634</v>
      </c>
      <c r="B67" s="51">
        <f>'02'!I67</f>
        <v>747.37</v>
      </c>
      <c r="C67" s="80" t="str">
        <f>Plan1!E55</f>
        <v>1,2082160411</v>
      </c>
      <c r="D67" s="10">
        <f t="shared" si="10"/>
        <v>902.98</v>
      </c>
      <c r="E67" s="52">
        <f t="shared" si="9"/>
        <v>19.5</v>
      </c>
      <c r="F67" s="53">
        <f t="shared" si="17"/>
        <v>176.08</v>
      </c>
      <c r="G67" s="53">
        <f t="shared" si="18"/>
        <v>1079.06</v>
      </c>
      <c r="H67" s="1">
        <v>0.5</v>
      </c>
      <c r="J67" s="163">
        <v>1.01797355</v>
      </c>
      <c r="K67" s="169">
        <f t="shared" si="3"/>
        <v>760.8</v>
      </c>
      <c r="L67" s="170">
        <f t="shared" si="4"/>
        <v>148.36</v>
      </c>
      <c r="M67" s="170">
        <f t="shared" si="5"/>
        <v>909.16</v>
      </c>
    </row>
    <row r="68" spans="1:13" ht="10.5">
      <c r="A68" s="11">
        <f>'02'!A68</f>
        <v>40664</v>
      </c>
      <c r="B68" s="51">
        <f>'02'!I68</f>
        <v>747.37</v>
      </c>
      <c r="C68" s="80" t="str">
        <f>Plan1!F55</f>
        <v>1,1995790717</v>
      </c>
      <c r="D68" s="10">
        <f t="shared" si="10"/>
        <v>896.53</v>
      </c>
      <c r="E68" s="52">
        <f t="shared" si="9"/>
        <v>19</v>
      </c>
      <c r="F68" s="53">
        <f t="shared" si="17"/>
        <v>170.34</v>
      </c>
      <c r="G68" s="53">
        <f t="shared" si="18"/>
        <v>1066.87</v>
      </c>
      <c r="H68" s="1">
        <v>0.5</v>
      </c>
      <c r="J68" s="163">
        <v>1.01759806</v>
      </c>
      <c r="K68" s="169">
        <f t="shared" si="3"/>
        <v>760.52</v>
      </c>
      <c r="L68" s="170">
        <f t="shared" si="4"/>
        <v>144.5</v>
      </c>
      <c r="M68" s="170">
        <f t="shared" si="5"/>
        <v>905.02</v>
      </c>
    </row>
    <row r="69" spans="1:13" ht="10.5">
      <c r="A69" s="11">
        <f>'02'!A69</f>
        <v>40695</v>
      </c>
      <c r="B69" s="51">
        <f>'02'!I69</f>
        <v>747.37</v>
      </c>
      <c r="C69" s="80" t="str">
        <f>Plan1!G55</f>
        <v>1,1927802245</v>
      </c>
      <c r="D69" s="10">
        <f>B69*C69</f>
        <v>891.45</v>
      </c>
      <c r="E69" s="52">
        <f>E68-H69</f>
        <v>18.5</v>
      </c>
      <c r="F69" s="53">
        <f>D69*E69%</f>
        <v>164.92</v>
      </c>
      <c r="G69" s="53">
        <f>D69+F69</f>
        <v>1056.37</v>
      </c>
      <c r="H69" s="1">
        <v>0.5</v>
      </c>
      <c r="J69" s="163">
        <v>1.01600293</v>
      </c>
      <c r="K69" s="169">
        <f t="shared" si="3"/>
        <v>759.33</v>
      </c>
      <c r="L69" s="170">
        <f t="shared" si="4"/>
        <v>140.48</v>
      </c>
      <c r="M69" s="170">
        <f t="shared" si="5"/>
        <v>899.81</v>
      </c>
    </row>
    <row r="70" spans="1:13" ht="10.5">
      <c r="A70" s="11">
        <f>'02'!A70</f>
        <v>40725</v>
      </c>
      <c r="B70" s="51">
        <f>'02'!I70</f>
        <v>747.37</v>
      </c>
      <c r="C70" s="80" t="str">
        <f>Plan1!H55</f>
        <v>1,1901618683</v>
      </c>
      <c r="D70" s="10">
        <f>B70*C70</f>
        <v>889.49</v>
      </c>
      <c r="E70" s="52">
        <f>E69-H70</f>
        <v>18</v>
      </c>
      <c r="F70" s="53">
        <f>D70*E70%</f>
        <v>160.11</v>
      </c>
      <c r="G70" s="53">
        <f>D70+F70</f>
        <v>1049.6</v>
      </c>
      <c r="H70" s="1">
        <v>0.5</v>
      </c>
      <c r="J70" s="163">
        <v>1.01487237</v>
      </c>
      <c r="K70" s="169">
        <f t="shared" si="3"/>
        <v>758.49</v>
      </c>
      <c r="L70" s="170">
        <f t="shared" si="4"/>
        <v>136.53</v>
      </c>
      <c r="M70" s="170">
        <f t="shared" si="5"/>
        <v>895.02</v>
      </c>
    </row>
    <row r="71" spans="1:13" ht="10.5">
      <c r="A71" s="11">
        <f>'02'!A71</f>
        <v>40756</v>
      </c>
      <c r="B71" s="51">
        <f>'02'!I71</f>
        <v>747.37</v>
      </c>
      <c r="C71" s="80" t="str">
        <f>Plan1!I55</f>
        <v>1,1901618683</v>
      </c>
      <c r="D71" s="10">
        <f>B71*C71</f>
        <v>889.49</v>
      </c>
      <c r="E71" s="52">
        <f>E70-H71</f>
        <v>17.5</v>
      </c>
      <c r="F71" s="53">
        <f>D71*E71%</f>
        <v>155.66</v>
      </c>
      <c r="G71" s="53">
        <f>D71+F71</f>
        <v>1045.15</v>
      </c>
      <c r="H71" s="1">
        <v>0.5</v>
      </c>
      <c r="J71" s="163">
        <v>1.01362662</v>
      </c>
      <c r="K71" s="169">
        <f t="shared" si="3"/>
        <v>757.55</v>
      </c>
      <c r="L71" s="170">
        <f t="shared" si="4"/>
        <v>132.57</v>
      </c>
      <c r="M71" s="170">
        <f t="shared" si="5"/>
        <v>890.12</v>
      </c>
    </row>
    <row r="72" spans="1:13" ht="10.5">
      <c r="A72" s="11">
        <f>'02'!A72</f>
        <v>40787</v>
      </c>
      <c r="B72" s="51">
        <f>'02'!I72</f>
        <v>747.37</v>
      </c>
      <c r="C72" s="80" t="str">
        <f>Plan1!J55</f>
        <v>1,1851840951</v>
      </c>
      <c r="D72" s="10">
        <f>B72*C72</f>
        <v>885.77</v>
      </c>
      <c r="E72" s="52">
        <f>E71-H72</f>
        <v>17</v>
      </c>
      <c r="F72" s="53">
        <f>D72*E72%</f>
        <v>150.58</v>
      </c>
      <c r="G72" s="53">
        <f>D72+F72</f>
        <v>1036.35</v>
      </c>
      <c r="H72" s="1">
        <v>0.5</v>
      </c>
      <c r="J72" s="163">
        <v>1.01152669</v>
      </c>
      <c r="K72" s="169">
        <f t="shared" si="3"/>
        <v>755.98</v>
      </c>
      <c r="L72" s="170">
        <f t="shared" si="4"/>
        <v>128.52</v>
      </c>
      <c r="M72" s="170">
        <f t="shared" si="5"/>
        <v>884.5</v>
      </c>
    </row>
    <row r="73" spans="1:13" ht="10.5">
      <c r="A73" s="11">
        <f>'02'!A73</f>
        <v>40817</v>
      </c>
      <c r="B73" s="51">
        <f>'02'!I73</f>
        <v>747.37</v>
      </c>
      <c r="C73" s="80" t="str">
        <f>Plan1!K55</f>
        <v>1,1798746592</v>
      </c>
      <c r="D73" s="10">
        <f aca="true" t="shared" si="19" ref="D73:D95">B73*C73</f>
        <v>881.8</v>
      </c>
      <c r="E73" s="52">
        <f aca="true" t="shared" si="20" ref="E73:E95">E72-H73</f>
        <v>16.5</v>
      </c>
      <c r="F73" s="53">
        <f aca="true" t="shared" si="21" ref="F73:F95">D73*E73%</f>
        <v>145.5</v>
      </c>
      <c r="G73" s="53">
        <f aca="true" t="shared" si="22" ref="G73:G95">D73+F73</f>
        <v>1027.3</v>
      </c>
      <c r="H73" s="1">
        <v>0.5</v>
      </c>
      <c r="J73" s="163">
        <v>1.01051314</v>
      </c>
      <c r="K73" s="169">
        <f t="shared" si="3"/>
        <v>755.23</v>
      </c>
      <c r="L73" s="170">
        <f t="shared" si="4"/>
        <v>124.61</v>
      </c>
      <c r="M73" s="170">
        <f t="shared" si="5"/>
        <v>879.84</v>
      </c>
    </row>
    <row r="74" spans="1:13" ht="10.5">
      <c r="A74" s="11">
        <f>'02'!A74</f>
        <v>40848</v>
      </c>
      <c r="B74" s="51">
        <f>'02'!I74</f>
        <v>747.37</v>
      </c>
      <c r="C74" s="80" t="str">
        <f>Plan1!L55</f>
        <v>1,1761111036</v>
      </c>
      <c r="D74" s="10">
        <f t="shared" si="19"/>
        <v>878.99</v>
      </c>
      <c r="E74" s="52">
        <f t="shared" si="20"/>
        <v>16</v>
      </c>
      <c r="F74" s="53">
        <f t="shared" si="21"/>
        <v>140.64</v>
      </c>
      <c r="G74" s="53">
        <f t="shared" si="22"/>
        <v>1019.63</v>
      </c>
      <c r="H74" s="1">
        <v>0.5</v>
      </c>
      <c r="J74" s="163">
        <v>1.00988701</v>
      </c>
      <c r="K74" s="169">
        <f t="shared" si="3"/>
        <v>754.76</v>
      </c>
      <c r="L74" s="170">
        <f t="shared" si="4"/>
        <v>120.76</v>
      </c>
      <c r="M74" s="170">
        <f t="shared" si="5"/>
        <v>875.52</v>
      </c>
    </row>
    <row r="75" spans="1:13" ht="10.5">
      <c r="A75" s="11">
        <f>'02'!A75</f>
        <v>40878</v>
      </c>
      <c r="B75" s="51">
        <f>'02'!I75</f>
        <v>747.37</v>
      </c>
      <c r="C75" s="80" t="str">
        <f>Plan1!M55</f>
        <v>1,1694452656</v>
      </c>
      <c r="D75" s="10">
        <f t="shared" si="19"/>
        <v>874.01</v>
      </c>
      <c r="E75" s="52">
        <f t="shared" si="20"/>
        <v>15.5</v>
      </c>
      <c r="F75" s="53">
        <f t="shared" si="21"/>
        <v>135.47</v>
      </c>
      <c r="G75" s="53">
        <f t="shared" si="22"/>
        <v>1009.48</v>
      </c>
      <c r="H75" s="1">
        <v>0.5</v>
      </c>
      <c r="J75" s="163">
        <v>1.00923606</v>
      </c>
      <c r="K75" s="169">
        <f t="shared" si="3"/>
        <v>754.27</v>
      </c>
      <c r="L75" s="170">
        <f t="shared" si="4"/>
        <v>116.91</v>
      </c>
      <c r="M75" s="170">
        <f t="shared" si="5"/>
        <v>871.18</v>
      </c>
    </row>
    <row r="76" spans="1:13" ht="10.5">
      <c r="A76" s="11" t="s">
        <v>729</v>
      </c>
      <c r="B76" s="51">
        <f>'02'!I76</f>
        <v>747.37</v>
      </c>
      <c r="C76" s="80" t="str">
        <f>C75</f>
        <v>1,1694452656</v>
      </c>
      <c r="D76" s="10">
        <f t="shared" si="19"/>
        <v>874.01</v>
      </c>
      <c r="E76" s="52">
        <f t="shared" si="20"/>
        <v>15.5</v>
      </c>
      <c r="F76" s="53">
        <f t="shared" si="21"/>
        <v>135.47</v>
      </c>
      <c r="G76" s="53">
        <f t="shared" si="22"/>
        <v>1009.48</v>
      </c>
      <c r="H76" s="1">
        <v>0</v>
      </c>
      <c r="J76" s="163">
        <v>1.00923606</v>
      </c>
      <c r="K76" s="169">
        <f t="shared" si="3"/>
        <v>754.27</v>
      </c>
      <c r="L76" s="170">
        <f t="shared" si="4"/>
        <v>116.91</v>
      </c>
      <c r="M76" s="170">
        <f t="shared" si="5"/>
        <v>871.18</v>
      </c>
    </row>
    <row r="77" spans="1:13" ht="10.5">
      <c r="A77" s="11">
        <f>'02'!A77</f>
        <v>40909</v>
      </c>
      <c r="B77" s="51">
        <f>'02'!I77</f>
        <v>792.81</v>
      </c>
      <c r="C77" s="80" t="str">
        <f>Plan1!B56</f>
        <v>1,1635113577</v>
      </c>
      <c r="D77" s="10">
        <f t="shared" si="19"/>
        <v>922.44</v>
      </c>
      <c r="E77" s="52">
        <f t="shared" si="20"/>
        <v>15</v>
      </c>
      <c r="F77" s="53">
        <f t="shared" si="21"/>
        <v>138.37</v>
      </c>
      <c r="G77" s="53">
        <f t="shared" si="22"/>
        <v>1060.81</v>
      </c>
      <c r="H77" s="1">
        <v>0.5</v>
      </c>
      <c r="J77" s="163">
        <v>1.00829129</v>
      </c>
      <c r="K77" s="169">
        <f t="shared" si="3"/>
        <v>799.38</v>
      </c>
      <c r="L77" s="170">
        <f t="shared" si="4"/>
        <v>119.91</v>
      </c>
      <c r="M77" s="170">
        <f t="shared" si="5"/>
        <v>919.29</v>
      </c>
    </row>
    <row r="78" spans="1:13" ht="10.5">
      <c r="A78" s="11">
        <f>'02'!A78</f>
        <v>40940</v>
      </c>
      <c r="B78" s="51">
        <f>'02'!I78</f>
        <v>792.81</v>
      </c>
      <c r="C78" s="80" t="str">
        <f>Plan1!C56</f>
        <v>1,1576075592</v>
      </c>
      <c r="D78" s="10">
        <f t="shared" si="19"/>
        <v>917.76</v>
      </c>
      <c r="E78" s="52">
        <f t="shared" si="20"/>
        <v>14.5</v>
      </c>
      <c r="F78" s="53">
        <f t="shared" si="21"/>
        <v>133.08</v>
      </c>
      <c r="G78" s="53">
        <f t="shared" si="22"/>
        <v>1050.84</v>
      </c>
      <c r="H78" s="1">
        <v>0.5</v>
      </c>
      <c r="J78" s="163">
        <v>1.00742088</v>
      </c>
      <c r="K78" s="169">
        <f t="shared" si="3"/>
        <v>798.69</v>
      </c>
      <c r="L78" s="170">
        <f t="shared" si="4"/>
        <v>115.81</v>
      </c>
      <c r="M78" s="170">
        <f t="shared" si="5"/>
        <v>914.5</v>
      </c>
    </row>
    <row r="79" spans="1:13" ht="10.5">
      <c r="A79" s="11">
        <f>'02'!A79</f>
        <v>40969</v>
      </c>
      <c r="B79" s="51">
        <f>'02'!I79</f>
        <v>792.81</v>
      </c>
      <c r="C79" s="80" t="str">
        <f>Plan1!D56</f>
        <v>1,1531104285</v>
      </c>
      <c r="D79" s="10">
        <f t="shared" si="19"/>
        <v>914.2</v>
      </c>
      <c r="E79" s="52">
        <f t="shared" si="20"/>
        <v>14</v>
      </c>
      <c r="F79" s="53">
        <f t="shared" si="21"/>
        <v>127.99</v>
      </c>
      <c r="G79" s="53">
        <f t="shared" si="22"/>
        <v>1042.19</v>
      </c>
      <c r="H79" s="1">
        <v>0.5</v>
      </c>
      <c r="J79" s="163">
        <v>1.00742088</v>
      </c>
      <c r="K79" s="169">
        <f t="shared" si="3"/>
        <v>798.69</v>
      </c>
      <c r="L79" s="170">
        <f t="shared" si="4"/>
        <v>111.82</v>
      </c>
      <c r="M79" s="170">
        <f t="shared" si="5"/>
        <v>910.51</v>
      </c>
    </row>
    <row r="80" spans="1:13" ht="10.5">
      <c r="A80" s="11">
        <f>'02'!A80</f>
        <v>41000</v>
      </c>
      <c r="B80" s="51">
        <f>'02'!I80</f>
        <v>792.81</v>
      </c>
      <c r="C80" s="80" t="str">
        <f>Plan1!E56</f>
        <v>1,1510385591</v>
      </c>
      <c r="D80" s="10">
        <f t="shared" si="19"/>
        <v>912.55</v>
      </c>
      <c r="E80" s="52">
        <f t="shared" si="20"/>
        <v>13.5</v>
      </c>
      <c r="F80" s="53">
        <f t="shared" si="21"/>
        <v>123.19</v>
      </c>
      <c r="G80" s="53">
        <f t="shared" si="22"/>
        <v>1035.74</v>
      </c>
      <c r="H80" s="1">
        <v>0.5</v>
      </c>
      <c r="J80" s="163">
        <v>1.0063461</v>
      </c>
      <c r="K80" s="169">
        <f t="shared" si="3"/>
        <v>797.84</v>
      </c>
      <c r="L80" s="170">
        <f t="shared" si="4"/>
        <v>107.71</v>
      </c>
      <c r="M80" s="170">
        <f t="shared" si="5"/>
        <v>905.55</v>
      </c>
    </row>
    <row r="81" spans="1:13" ht="10.5">
      <c r="A81" s="11">
        <f>'02'!A81</f>
        <v>41030</v>
      </c>
      <c r="B81" s="51">
        <f>'02'!I81</f>
        <v>792.81</v>
      </c>
      <c r="C81" s="80" t="str">
        <f>Plan1!F56</f>
        <v>1,1437187590</v>
      </c>
      <c r="D81" s="10">
        <f t="shared" si="19"/>
        <v>906.75</v>
      </c>
      <c r="E81" s="52">
        <f t="shared" si="20"/>
        <v>13</v>
      </c>
      <c r="F81" s="53">
        <f t="shared" si="21"/>
        <v>117.88</v>
      </c>
      <c r="G81" s="53">
        <f t="shared" si="22"/>
        <v>1024.63</v>
      </c>
      <c r="H81" s="1">
        <v>0.5</v>
      </c>
      <c r="J81" s="163">
        <v>1.00611771</v>
      </c>
      <c r="K81" s="169">
        <f t="shared" si="3"/>
        <v>797.66</v>
      </c>
      <c r="L81" s="170">
        <f t="shared" si="4"/>
        <v>103.7</v>
      </c>
      <c r="M81" s="170">
        <f t="shared" si="5"/>
        <v>901.36</v>
      </c>
    </row>
    <row r="82" spans="1:13" ht="10.5">
      <c r="A82" s="11">
        <f>'02'!A82</f>
        <v>41061</v>
      </c>
      <c r="B82" s="51">
        <f>'02'!I82</f>
        <v>792.81</v>
      </c>
      <c r="C82" s="80" t="str">
        <f>Plan1!G56</f>
        <v>1,1374627141</v>
      </c>
      <c r="D82" s="10">
        <f t="shared" si="19"/>
        <v>901.79</v>
      </c>
      <c r="E82" s="52">
        <f t="shared" si="20"/>
        <v>12.5</v>
      </c>
      <c r="F82" s="53">
        <f t="shared" si="21"/>
        <v>112.72</v>
      </c>
      <c r="G82" s="53">
        <f t="shared" si="22"/>
        <v>1014.51</v>
      </c>
      <c r="H82" s="1">
        <v>0.5</v>
      </c>
      <c r="J82" s="163">
        <v>1.00564707</v>
      </c>
      <c r="K82" s="169">
        <f t="shared" si="3"/>
        <v>797.29</v>
      </c>
      <c r="L82" s="170">
        <f t="shared" si="4"/>
        <v>99.66</v>
      </c>
      <c r="M82" s="170">
        <f t="shared" si="5"/>
        <v>896.95</v>
      </c>
    </row>
    <row r="83" spans="1:13" ht="10.5">
      <c r="A83" s="11">
        <f>'02'!A83</f>
        <v>41091</v>
      </c>
      <c r="B83" s="51">
        <f>'02'!I83</f>
        <v>792.81</v>
      </c>
      <c r="C83" s="80" t="str">
        <f>Plan1!H56</f>
        <v>1,1345129803</v>
      </c>
      <c r="D83" s="10">
        <f t="shared" si="19"/>
        <v>899.45</v>
      </c>
      <c r="E83" s="52">
        <f t="shared" si="20"/>
        <v>12</v>
      </c>
      <c r="F83" s="53">
        <f t="shared" si="21"/>
        <v>107.93</v>
      </c>
      <c r="G83" s="53">
        <f t="shared" si="22"/>
        <v>1007.38</v>
      </c>
      <c r="H83" s="1">
        <v>0.5</v>
      </c>
      <c r="J83" s="163">
        <v>1.00564707</v>
      </c>
      <c r="K83" s="169">
        <f t="shared" si="3"/>
        <v>797.29</v>
      </c>
      <c r="L83" s="170">
        <f t="shared" si="4"/>
        <v>95.67</v>
      </c>
      <c r="M83" s="170">
        <f t="shared" si="5"/>
        <v>892.96</v>
      </c>
    </row>
    <row r="84" spans="1:13" ht="10.5">
      <c r="A84" s="11">
        <f>'02'!A84</f>
        <v>41122</v>
      </c>
      <c r="B84" s="51">
        <f>'02'!I84</f>
        <v>792.81</v>
      </c>
      <c r="C84" s="80" t="str">
        <f>Plan1!I56</f>
        <v>1,1296554619</v>
      </c>
      <c r="D84" s="10">
        <f t="shared" si="19"/>
        <v>895.6</v>
      </c>
      <c r="E84" s="52">
        <f t="shared" si="20"/>
        <v>11.5</v>
      </c>
      <c r="F84" s="53">
        <f t="shared" si="21"/>
        <v>102.99</v>
      </c>
      <c r="G84" s="53">
        <f t="shared" si="22"/>
        <v>998.59</v>
      </c>
      <c r="H84" s="1">
        <v>0.5</v>
      </c>
      <c r="J84" s="163">
        <v>1.00550227</v>
      </c>
      <c r="K84" s="169">
        <f t="shared" si="3"/>
        <v>797.17</v>
      </c>
      <c r="L84" s="170">
        <f t="shared" si="4"/>
        <v>91.67</v>
      </c>
      <c r="M84" s="170">
        <f t="shared" si="5"/>
        <v>888.84</v>
      </c>
    </row>
    <row r="85" spans="1:13" ht="10.5">
      <c r="A85" s="11">
        <f>'02'!A85</f>
        <v>41153</v>
      </c>
      <c r="B85" s="51">
        <f>'02'!I85</f>
        <v>792.81</v>
      </c>
      <c r="C85" s="80" t="str">
        <f>Plan1!J56</f>
        <v>1,1245947853</v>
      </c>
      <c r="D85" s="10">
        <f t="shared" si="19"/>
        <v>891.59</v>
      </c>
      <c r="E85" s="52">
        <f t="shared" si="20"/>
        <v>11</v>
      </c>
      <c r="F85" s="53">
        <f t="shared" si="21"/>
        <v>98.07</v>
      </c>
      <c r="G85" s="53">
        <f t="shared" si="22"/>
        <v>989.66</v>
      </c>
      <c r="H85" s="1">
        <v>0.5</v>
      </c>
      <c r="J85" s="163">
        <v>1.00550227</v>
      </c>
      <c r="K85" s="169">
        <f t="shared" si="3"/>
        <v>797.17</v>
      </c>
      <c r="L85" s="170">
        <f t="shared" si="4"/>
        <v>87.69</v>
      </c>
      <c r="M85" s="170">
        <f t="shared" si="5"/>
        <v>884.86</v>
      </c>
    </row>
    <row r="86" spans="1:13" ht="10.5">
      <c r="A86" s="11">
        <f>'02'!A86</f>
        <v>41183</v>
      </c>
      <c r="B86" s="51">
        <f>'02'!I86</f>
        <v>792.81</v>
      </c>
      <c r="C86" s="80" t="str">
        <f>Plan1!K56</f>
        <v>1,1175541939</v>
      </c>
      <c r="D86" s="10">
        <f t="shared" si="19"/>
        <v>886.01</v>
      </c>
      <c r="E86" s="52">
        <f t="shared" si="20"/>
        <v>10.5</v>
      </c>
      <c r="F86" s="53">
        <f t="shared" si="21"/>
        <v>93.03</v>
      </c>
      <c r="G86" s="53">
        <f t="shared" si="22"/>
        <v>979.04</v>
      </c>
      <c r="H86" s="1">
        <v>0.5</v>
      </c>
      <c r="J86" s="163">
        <v>1.00537861</v>
      </c>
      <c r="K86" s="169">
        <f aca="true" t="shared" si="23" ref="K86:K108">B86*J86</f>
        <v>797.07</v>
      </c>
      <c r="L86" s="170">
        <f aca="true" t="shared" si="24" ref="L86:L108">K86*E86%</f>
        <v>83.69</v>
      </c>
      <c r="M86" s="170">
        <f aca="true" t="shared" si="25" ref="M86:M108">K86+L86</f>
        <v>880.76</v>
      </c>
    </row>
    <row r="87" spans="1:13" ht="10.5">
      <c r="A87" s="11">
        <f>'02'!A87</f>
        <v>41214</v>
      </c>
      <c r="B87" s="51">
        <f>'02'!I87</f>
        <v>792.81</v>
      </c>
      <c r="C87" s="80" t="str">
        <f>Plan1!L56</f>
        <v>1,1096754979</v>
      </c>
      <c r="D87" s="10">
        <f t="shared" si="19"/>
        <v>879.76</v>
      </c>
      <c r="E87" s="52">
        <f t="shared" si="20"/>
        <v>10</v>
      </c>
      <c r="F87" s="53">
        <f t="shared" si="21"/>
        <v>87.98</v>
      </c>
      <c r="G87" s="53">
        <f t="shared" si="22"/>
        <v>967.74</v>
      </c>
      <c r="H87" s="1">
        <v>0.5</v>
      </c>
      <c r="J87" s="163">
        <v>1.00537861</v>
      </c>
      <c r="K87" s="169">
        <f t="shared" si="23"/>
        <v>797.07</v>
      </c>
      <c r="L87" s="170">
        <f t="shared" si="24"/>
        <v>79.71</v>
      </c>
      <c r="M87" s="170">
        <f t="shared" si="25"/>
        <v>876.78</v>
      </c>
    </row>
    <row r="88" spans="1:13" ht="10.5">
      <c r="A88" s="11">
        <f>'02'!A88</f>
        <v>41244</v>
      </c>
      <c r="B88" s="51">
        <f>'02'!I88</f>
        <v>792.81</v>
      </c>
      <c r="C88" s="80" t="str">
        <f>Plan1!M56</f>
        <v>1,1037154345</v>
      </c>
      <c r="D88" s="10">
        <f t="shared" si="19"/>
        <v>875.04</v>
      </c>
      <c r="E88" s="52">
        <f t="shared" si="20"/>
        <v>9.5</v>
      </c>
      <c r="F88" s="53">
        <f t="shared" si="21"/>
        <v>83.13</v>
      </c>
      <c r="G88" s="53">
        <f t="shared" si="22"/>
        <v>958.17</v>
      </c>
      <c r="H88" s="1">
        <v>0.5</v>
      </c>
      <c r="J88" s="163">
        <v>1.00537861</v>
      </c>
      <c r="K88" s="169">
        <f t="shared" si="23"/>
        <v>797.07</v>
      </c>
      <c r="L88" s="170">
        <f t="shared" si="24"/>
        <v>75.72</v>
      </c>
      <c r="M88" s="170">
        <f t="shared" si="25"/>
        <v>872.79</v>
      </c>
    </row>
    <row r="89" spans="1:13" ht="10.5">
      <c r="A89" s="11" t="s">
        <v>730</v>
      </c>
      <c r="B89" s="51">
        <f>'02'!I89</f>
        <v>792.81</v>
      </c>
      <c r="C89" s="80" t="str">
        <f>C88</f>
        <v>1,1037154345</v>
      </c>
      <c r="D89" s="10">
        <f t="shared" si="19"/>
        <v>875.04</v>
      </c>
      <c r="E89" s="52">
        <f t="shared" si="20"/>
        <v>9.5</v>
      </c>
      <c r="F89" s="53">
        <f t="shared" si="21"/>
        <v>83.13</v>
      </c>
      <c r="G89" s="53">
        <f t="shared" si="22"/>
        <v>958.17</v>
      </c>
      <c r="H89" s="1">
        <v>0</v>
      </c>
      <c r="J89" s="163">
        <v>1.00537861</v>
      </c>
      <c r="K89" s="169">
        <f t="shared" si="23"/>
        <v>797.07</v>
      </c>
      <c r="L89" s="170">
        <f t="shared" si="24"/>
        <v>75.72</v>
      </c>
      <c r="M89" s="170">
        <f t="shared" si="25"/>
        <v>872.79</v>
      </c>
    </row>
    <row r="90" spans="1:13" ht="10.5">
      <c r="A90" s="11">
        <f>'02'!A90</f>
        <v>41275</v>
      </c>
      <c r="B90" s="51">
        <f>'02'!I90</f>
        <v>841.96</v>
      </c>
      <c r="C90" s="80" t="str">
        <f>Plan1!B57</f>
        <v>1,0956079358</v>
      </c>
      <c r="D90" s="10">
        <f t="shared" si="19"/>
        <v>922.46</v>
      </c>
      <c r="E90" s="52">
        <f t="shared" si="20"/>
        <v>9</v>
      </c>
      <c r="F90" s="53">
        <f t="shared" si="21"/>
        <v>83.02</v>
      </c>
      <c r="G90" s="53">
        <f t="shared" si="22"/>
        <v>1005.48</v>
      </c>
      <c r="H90" s="1">
        <v>0.5</v>
      </c>
      <c r="J90" s="163">
        <v>1.00537861</v>
      </c>
      <c r="K90" s="169">
        <f t="shared" si="23"/>
        <v>846.49</v>
      </c>
      <c r="L90" s="170">
        <f t="shared" si="24"/>
        <v>76.18</v>
      </c>
      <c r="M90" s="170">
        <f t="shared" si="25"/>
        <v>922.67</v>
      </c>
    </row>
    <row r="91" spans="1:13" ht="10.5">
      <c r="A91" s="11">
        <f>'02'!A91</f>
        <v>41306</v>
      </c>
      <c r="B91" s="51">
        <f>'02'!I91</f>
        <v>841.96</v>
      </c>
      <c r="C91" s="80" t="str">
        <f>Plan1!C57</f>
        <v>1,0856202297</v>
      </c>
      <c r="D91" s="10">
        <f t="shared" si="19"/>
        <v>914.05</v>
      </c>
      <c r="E91" s="52">
        <f t="shared" si="20"/>
        <v>8.5</v>
      </c>
      <c r="F91" s="53">
        <f t="shared" si="21"/>
        <v>77.69</v>
      </c>
      <c r="G91" s="53">
        <f t="shared" si="22"/>
        <v>991.74</v>
      </c>
      <c r="H91" s="1">
        <v>0.5</v>
      </c>
      <c r="J91" s="163">
        <v>1.00537861</v>
      </c>
      <c r="K91" s="169">
        <f t="shared" si="23"/>
        <v>846.49</v>
      </c>
      <c r="L91" s="170">
        <f t="shared" si="24"/>
        <v>71.95</v>
      </c>
      <c r="M91" s="170">
        <f t="shared" si="25"/>
        <v>918.44</v>
      </c>
    </row>
    <row r="92" spans="1:13" ht="10.5">
      <c r="A92" s="11">
        <f>'02'!A92</f>
        <v>41334</v>
      </c>
      <c r="B92" s="51">
        <f>'02'!I92</f>
        <v>841.96</v>
      </c>
      <c r="C92" s="80" t="str">
        <f>Plan1!D57</f>
        <v>1,0800042078</v>
      </c>
      <c r="D92" s="10">
        <f t="shared" si="19"/>
        <v>909.32</v>
      </c>
      <c r="E92" s="52">
        <f t="shared" si="20"/>
        <v>8</v>
      </c>
      <c r="F92" s="53">
        <f t="shared" si="21"/>
        <v>72.75</v>
      </c>
      <c r="G92" s="53">
        <f t="shared" si="22"/>
        <v>982.07</v>
      </c>
      <c r="H92" s="1">
        <v>0.5</v>
      </c>
      <c r="J92" s="163">
        <v>1.00537861</v>
      </c>
      <c r="K92" s="169">
        <f t="shared" si="23"/>
        <v>846.49</v>
      </c>
      <c r="L92" s="170">
        <f t="shared" si="24"/>
        <v>67.72</v>
      </c>
      <c r="M92" s="170">
        <f t="shared" si="25"/>
        <v>914.21</v>
      </c>
    </row>
    <row r="93" spans="1:13" ht="10.5">
      <c r="A93" s="11">
        <f>'02'!A93</f>
        <v>41365</v>
      </c>
      <c r="B93" s="51">
        <f>'02'!I93</f>
        <v>841.96</v>
      </c>
      <c r="C93" s="80" t="str">
        <f>Plan1!E57</f>
        <v>1,0735628308</v>
      </c>
      <c r="D93" s="10">
        <f t="shared" si="19"/>
        <v>903.9</v>
      </c>
      <c r="E93" s="52">
        <f t="shared" si="20"/>
        <v>7.5</v>
      </c>
      <c r="F93" s="53">
        <f t="shared" si="21"/>
        <v>67.79</v>
      </c>
      <c r="G93" s="53">
        <f t="shared" si="22"/>
        <v>971.69</v>
      </c>
      <c r="H93" s="1">
        <v>0.5</v>
      </c>
      <c r="J93" s="163">
        <v>1.00537861</v>
      </c>
      <c r="K93" s="169">
        <f t="shared" si="23"/>
        <v>846.49</v>
      </c>
      <c r="L93" s="170">
        <f t="shared" si="24"/>
        <v>63.49</v>
      </c>
      <c r="M93" s="170">
        <f t="shared" si="25"/>
        <v>909.98</v>
      </c>
    </row>
    <row r="94" spans="1:13" ht="10.5">
      <c r="A94" s="11">
        <f>'02'!A94</f>
        <v>41395</v>
      </c>
      <c r="B94" s="51">
        <f>'02'!I94</f>
        <v>841.96</v>
      </c>
      <c r="C94" s="80" t="str">
        <f>Plan1!F57</f>
        <v>1,0672659616</v>
      </c>
      <c r="D94" s="10">
        <f t="shared" si="19"/>
        <v>898.6</v>
      </c>
      <c r="E94" s="52">
        <f t="shared" si="20"/>
        <v>7</v>
      </c>
      <c r="F94" s="53">
        <f t="shared" si="21"/>
        <v>62.9</v>
      </c>
      <c r="G94" s="53">
        <f t="shared" si="22"/>
        <v>961.5</v>
      </c>
      <c r="H94" s="1">
        <v>0.5</v>
      </c>
      <c r="J94" s="163">
        <v>1.00537861</v>
      </c>
      <c r="K94" s="169">
        <f t="shared" si="23"/>
        <v>846.49</v>
      </c>
      <c r="L94" s="170">
        <f t="shared" si="24"/>
        <v>59.25</v>
      </c>
      <c r="M94" s="170">
        <f t="shared" si="25"/>
        <v>905.74</v>
      </c>
    </row>
    <row r="95" spans="1:13" ht="10.5">
      <c r="A95" s="11">
        <f>'02'!A95</f>
        <v>41426</v>
      </c>
      <c r="B95" s="51">
        <f>'02'!I95</f>
        <v>841.96</v>
      </c>
      <c r="C95" s="80" t="str">
        <f>Plan1!G57</f>
        <v>1,0635435592</v>
      </c>
      <c r="D95" s="10">
        <f t="shared" si="19"/>
        <v>895.46</v>
      </c>
      <c r="E95" s="52">
        <f t="shared" si="20"/>
        <v>6.5</v>
      </c>
      <c r="F95" s="53">
        <f t="shared" si="21"/>
        <v>58.2</v>
      </c>
      <c r="G95" s="53">
        <f t="shared" si="22"/>
        <v>953.66</v>
      </c>
      <c r="H95" s="1">
        <v>0.5</v>
      </c>
      <c r="J95" s="163">
        <v>1.00537861</v>
      </c>
      <c r="K95" s="169">
        <f t="shared" si="23"/>
        <v>846.49</v>
      </c>
      <c r="L95" s="170">
        <f t="shared" si="24"/>
        <v>55.02</v>
      </c>
      <c r="M95" s="170">
        <f t="shared" si="25"/>
        <v>901.51</v>
      </c>
    </row>
    <row r="96" spans="1:13" ht="10.5">
      <c r="A96" s="11">
        <f>'02'!A96</f>
        <v>41456</v>
      </c>
      <c r="B96" s="51">
        <f>'02'!I96</f>
        <v>841.96</v>
      </c>
      <c r="C96" s="80" t="str">
        <f>Plan1!H57</f>
        <v>1,0605739521</v>
      </c>
      <c r="D96" s="10">
        <f>B96*C96</f>
        <v>892.96</v>
      </c>
      <c r="E96" s="52">
        <f>E95-H96</f>
        <v>6</v>
      </c>
      <c r="F96" s="53">
        <f>D96*E96%</f>
        <v>53.58</v>
      </c>
      <c r="G96" s="53">
        <f>D96+F96</f>
        <v>946.54</v>
      </c>
      <c r="H96" s="1">
        <v>0.5</v>
      </c>
      <c r="J96" s="163">
        <v>1.00537861</v>
      </c>
      <c r="K96" s="169">
        <f t="shared" si="23"/>
        <v>846.49</v>
      </c>
      <c r="L96" s="170">
        <f t="shared" si="24"/>
        <v>50.79</v>
      </c>
      <c r="M96" s="170">
        <f t="shared" si="25"/>
        <v>897.28</v>
      </c>
    </row>
    <row r="97" spans="1:13" ht="10.5">
      <c r="A97" s="11">
        <f>'02'!A97</f>
        <v>41487</v>
      </c>
      <c r="B97" s="51">
        <f>'02'!I97</f>
        <v>841.96</v>
      </c>
      <c r="C97" s="80" t="str">
        <f>Plan1!I57</f>
        <v>1,0619544930</v>
      </c>
      <c r="D97" s="10">
        <f aca="true" t="shared" si="26" ref="D97:D108">B97*C97</f>
        <v>894.12</v>
      </c>
      <c r="E97" s="52">
        <f aca="true" t="shared" si="27" ref="E97:E108">E96-H97</f>
        <v>5.5</v>
      </c>
      <c r="F97" s="53">
        <f aca="true" t="shared" si="28" ref="F97:F108">D97*E97%</f>
        <v>49.18</v>
      </c>
      <c r="G97" s="53">
        <f aca="true" t="shared" si="29" ref="G97:G108">D97+F97</f>
        <v>943.3</v>
      </c>
      <c r="H97" s="1">
        <v>0.5</v>
      </c>
      <c r="J97" s="163">
        <v>1.00537861</v>
      </c>
      <c r="K97" s="169">
        <f t="shared" si="23"/>
        <v>846.49</v>
      </c>
      <c r="L97" s="170">
        <f t="shared" si="24"/>
        <v>46.56</v>
      </c>
      <c r="M97" s="170">
        <f t="shared" si="25"/>
        <v>893.05</v>
      </c>
    </row>
    <row r="98" spans="1:13" ht="10.5">
      <c r="A98" s="11">
        <f>'02'!A98</f>
        <v>41518</v>
      </c>
      <c r="B98" s="51">
        <f>'02'!I98</f>
        <v>841.96</v>
      </c>
      <c r="C98" s="80" t="str">
        <f>Plan1!J57</f>
        <v>1,0602580800</v>
      </c>
      <c r="D98" s="10">
        <f t="shared" si="26"/>
        <v>892.69</v>
      </c>
      <c r="E98" s="52">
        <f t="shared" si="27"/>
        <v>5</v>
      </c>
      <c r="F98" s="53">
        <f t="shared" si="28"/>
        <v>44.63</v>
      </c>
      <c r="G98" s="53">
        <f t="shared" si="29"/>
        <v>937.32</v>
      </c>
      <c r="H98" s="1">
        <v>0.5</v>
      </c>
      <c r="J98" s="163">
        <v>1.00516853</v>
      </c>
      <c r="K98" s="169">
        <f t="shared" si="23"/>
        <v>846.31</v>
      </c>
      <c r="L98" s="170">
        <f t="shared" si="24"/>
        <v>42.32</v>
      </c>
      <c r="M98" s="170">
        <f t="shared" si="25"/>
        <v>888.63</v>
      </c>
    </row>
    <row r="99" spans="1:13" ht="10.5">
      <c r="A99" s="11">
        <f>'02'!A99</f>
        <v>41548</v>
      </c>
      <c r="B99" s="51">
        <f>'02'!I99</f>
        <v>841.96</v>
      </c>
      <c r="C99" s="80" t="str">
        <f>Plan1!K57</f>
        <v>1,0574030917</v>
      </c>
      <c r="D99" s="10">
        <f t="shared" si="26"/>
        <v>890.29</v>
      </c>
      <c r="E99" s="52">
        <f t="shared" si="27"/>
        <v>4.5</v>
      </c>
      <c r="F99" s="53">
        <f t="shared" si="28"/>
        <v>40.06</v>
      </c>
      <c r="G99" s="53">
        <f t="shared" si="29"/>
        <v>930.35</v>
      </c>
      <c r="H99" s="1">
        <v>0.5</v>
      </c>
      <c r="J99" s="163">
        <v>1.00508913</v>
      </c>
      <c r="K99" s="169">
        <f t="shared" si="23"/>
        <v>846.24</v>
      </c>
      <c r="L99" s="170">
        <f t="shared" si="24"/>
        <v>38.08</v>
      </c>
      <c r="M99" s="170">
        <f t="shared" si="25"/>
        <v>884.32</v>
      </c>
    </row>
    <row r="100" spans="1:13" ht="10.5">
      <c r="A100" s="11">
        <f>'02'!A100</f>
        <v>41579</v>
      </c>
      <c r="B100" s="51">
        <f>'02'!I100</f>
        <v>841.96</v>
      </c>
      <c r="C100" s="80" t="str">
        <f>Plan1!L57</f>
        <v>1,0509920402</v>
      </c>
      <c r="D100" s="10">
        <f t="shared" si="26"/>
        <v>884.89</v>
      </c>
      <c r="E100" s="52">
        <f t="shared" si="27"/>
        <v>4</v>
      </c>
      <c r="F100" s="53">
        <f t="shared" si="28"/>
        <v>35.4</v>
      </c>
      <c r="G100" s="53">
        <f t="shared" si="29"/>
        <v>920.29</v>
      </c>
      <c r="H100" s="1">
        <v>0.5</v>
      </c>
      <c r="J100" s="163">
        <v>1.0041653</v>
      </c>
      <c r="K100" s="169">
        <f t="shared" si="23"/>
        <v>845.47</v>
      </c>
      <c r="L100" s="170">
        <f t="shared" si="24"/>
        <v>33.82</v>
      </c>
      <c r="M100" s="170">
        <f t="shared" si="25"/>
        <v>879.29</v>
      </c>
    </row>
    <row r="101" spans="1:13" ht="10.5">
      <c r="A101" s="11">
        <f>'02'!A101</f>
        <v>41609</v>
      </c>
      <c r="B101" s="51">
        <f>'02'!I101</f>
        <v>841.96</v>
      </c>
      <c r="C101" s="80" t="str">
        <f>Plan1!M57</f>
        <v>1,0453471655</v>
      </c>
      <c r="D101" s="10">
        <f t="shared" si="26"/>
        <v>880.14</v>
      </c>
      <c r="E101" s="52">
        <f t="shared" si="27"/>
        <v>3.5</v>
      </c>
      <c r="F101" s="53">
        <f t="shared" si="28"/>
        <v>30.8</v>
      </c>
      <c r="G101" s="53">
        <f t="shared" si="29"/>
        <v>910.94</v>
      </c>
      <c r="H101" s="1">
        <v>0.5</v>
      </c>
      <c r="J101" s="163">
        <v>1.00395748</v>
      </c>
      <c r="K101" s="169">
        <f t="shared" si="23"/>
        <v>845.29</v>
      </c>
      <c r="L101" s="170">
        <f t="shared" si="24"/>
        <v>29.59</v>
      </c>
      <c r="M101" s="170">
        <f t="shared" si="25"/>
        <v>874.88</v>
      </c>
    </row>
    <row r="102" spans="1:13" ht="10.5">
      <c r="A102" s="11" t="s">
        <v>731</v>
      </c>
      <c r="B102" s="51">
        <f>'02'!I102</f>
        <v>841.96</v>
      </c>
      <c r="C102" s="80" t="str">
        <f>C101</f>
        <v>1,0453471655</v>
      </c>
      <c r="D102" s="10">
        <f t="shared" si="26"/>
        <v>880.14</v>
      </c>
      <c r="E102" s="52">
        <f t="shared" si="27"/>
        <v>3.5</v>
      </c>
      <c r="F102" s="53">
        <f t="shared" si="28"/>
        <v>30.8</v>
      </c>
      <c r="G102" s="53">
        <f t="shared" si="29"/>
        <v>910.94</v>
      </c>
      <c r="H102" s="1">
        <v>0</v>
      </c>
      <c r="J102" s="163">
        <v>1.00395748</v>
      </c>
      <c r="K102" s="169">
        <f t="shared" si="23"/>
        <v>845.29</v>
      </c>
      <c r="L102" s="170">
        <f t="shared" si="24"/>
        <v>29.59</v>
      </c>
      <c r="M102" s="170">
        <f t="shared" si="25"/>
        <v>874.88</v>
      </c>
    </row>
    <row r="103" spans="1:13" ht="10.5">
      <c r="A103" s="11">
        <f>'02'!A103</f>
        <v>41640</v>
      </c>
      <c r="B103" s="51">
        <f>'02'!I103</f>
        <v>888.77</v>
      </c>
      <c r="C103" s="80" t="str">
        <f>Plan1!B58</f>
        <v>1,0378744694</v>
      </c>
      <c r="D103" s="10">
        <f t="shared" si="26"/>
        <v>922.43</v>
      </c>
      <c r="E103" s="52">
        <f t="shared" si="27"/>
        <v>3</v>
      </c>
      <c r="F103" s="53">
        <f t="shared" si="28"/>
        <v>27.67</v>
      </c>
      <c r="G103" s="53">
        <f t="shared" si="29"/>
        <v>950.1</v>
      </c>
      <c r="H103" s="1">
        <v>0.5</v>
      </c>
      <c r="J103" s="163">
        <v>1.00346177</v>
      </c>
      <c r="K103" s="169">
        <f t="shared" si="23"/>
        <v>891.85</v>
      </c>
      <c r="L103" s="170">
        <f t="shared" si="24"/>
        <v>26.76</v>
      </c>
      <c r="M103" s="170">
        <f t="shared" si="25"/>
        <v>918.61</v>
      </c>
    </row>
    <row r="104" spans="1:13" ht="10.5">
      <c r="A104" s="11">
        <f>'02'!A104</f>
        <v>41671</v>
      </c>
      <c r="B104" s="51">
        <f>'02'!I104</f>
        <v>888.77</v>
      </c>
      <c r="C104" s="80" t="str">
        <f>Plan1!C58</f>
        <v>1,0313767956</v>
      </c>
      <c r="D104" s="10">
        <f t="shared" si="26"/>
        <v>916.66</v>
      </c>
      <c r="E104" s="52">
        <f t="shared" si="27"/>
        <v>2.5</v>
      </c>
      <c r="F104" s="53">
        <f t="shared" si="28"/>
        <v>22.92</v>
      </c>
      <c r="G104" s="53">
        <f t="shared" si="29"/>
        <v>939.58</v>
      </c>
      <c r="H104" s="1">
        <v>0.5</v>
      </c>
      <c r="J104" s="163">
        <v>1.00233314</v>
      </c>
      <c r="K104" s="169">
        <f t="shared" si="23"/>
        <v>890.84</v>
      </c>
      <c r="L104" s="170">
        <f t="shared" si="24"/>
        <v>22.27</v>
      </c>
      <c r="M104" s="170">
        <f t="shared" si="25"/>
        <v>913.11</v>
      </c>
    </row>
    <row r="105" spans="1:13" ht="10.5">
      <c r="A105" s="11">
        <f>'02'!A105</f>
        <v>41699</v>
      </c>
      <c r="B105" s="51">
        <f>'02'!I105</f>
        <v>888.77</v>
      </c>
      <c r="C105" s="80" t="str">
        <f>Plan1!D58</f>
        <v>1,0248179606</v>
      </c>
      <c r="D105" s="10">
        <f t="shared" si="26"/>
        <v>910.83</v>
      </c>
      <c r="E105" s="52">
        <f t="shared" si="27"/>
        <v>2</v>
      </c>
      <c r="F105" s="53">
        <f t="shared" si="28"/>
        <v>18.22</v>
      </c>
      <c r="G105" s="53">
        <f t="shared" si="29"/>
        <v>929.05</v>
      </c>
      <c r="H105" s="1">
        <v>0.5</v>
      </c>
      <c r="J105" s="163">
        <v>1.00179518</v>
      </c>
      <c r="K105" s="169">
        <f t="shared" si="23"/>
        <v>890.37</v>
      </c>
      <c r="L105" s="170">
        <f t="shared" si="24"/>
        <v>17.81</v>
      </c>
      <c r="M105" s="170">
        <f t="shared" si="25"/>
        <v>908.18</v>
      </c>
    </row>
    <row r="106" spans="1:13" ht="10.5">
      <c r="A106" s="11">
        <f>'02'!A106</f>
        <v>41730</v>
      </c>
      <c r="B106" s="51">
        <f>'02'!I106</f>
        <v>888.77</v>
      </c>
      <c r="C106" s="80" t="str">
        <f>Plan1!E58</f>
        <v>1,0164828016</v>
      </c>
      <c r="D106" s="10">
        <f t="shared" si="26"/>
        <v>903.42</v>
      </c>
      <c r="E106" s="52">
        <f t="shared" si="27"/>
        <v>1.5</v>
      </c>
      <c r="F106" s="53">
        <f t="shared" si="28"/>
        <v>13.55</v>
      </c>
      <c r="G106" s="53">
        <f t="shared" si="29"/>
        <v>916.97</v>
      </c>
      <c r="H106" s="1">
        <v>0.5</v>
      </c>
      <c r="J106" s="163">
        <v>1.00152877</v>
      </c>
      <c r="K106" s="169">
        <f t="shared" si="23"/>
        <v>890.13</v>
      </c>
      <c r="L106" s="170">
        <f t="shared" si="24"/>
        <v>13.35</v>
      </c>
      <c r="M106" s="170">
        <f t="shared" si="25"/>
        <v>903.48</v>
      </c>
    </row>
    <row r="107" spans="1:13" ht="10.5">
      <c r="A107" s="11">
        <f>'02'!A107</f>
        <v>41760</v>
      </c>
      <c r="B107" s="51">
        <f>'02'!I107</f>
        <v>888.77</v>
      </c>
      <c r="C107" s="80" t="str">
        <f>Plan1!F58</f>
        <v>1,0086156000</v>
      </c>
      <c r="D107" s="10">
        <f t="shared" si="26"/>
        <v>896.43</v>
      </c>
      <c r="E107" s="52">
        <f t="shared" si="27"/>
        <v>1</v>
      </c>
      <c r="F107" s="53">
        <f t="shared" si="28"/>
        <v>8.96</v>
      </c>
      <c r="G107" s="53">
        <f t="shared" si="29"/>
        <v>905.39</v>
      </c>
      <c r="H107" s="1">
        <v>0.5</v>
      </c>
      <c r="J107" s="163">
        <v>1.00106928</v>
      </c>
      <c r="K107" s="169">
        <f t="shared" si="23"/>
        <v>889.72</v>
      </c>
      <c r="L107" s="170">
        <f t="shared" si="24"/>
        <v>8.9</v>
      </c>
      <c r="M107" s="170">
        <f t="shared" si="25"/>
        <v>898.62</v>
      </c>
    </row>
    <row r="108" spans="1:13" ht="10.5">
      <c r="A108" s="11">
        <f>'02'!A108</f>
        <v>41791</v>
      </c>
      <c r="B108" s="51">
        <f>'02'!I108</f>
        <v>888.77</v>
      </c>
      <c r="C108" s="80" t="str">
        <f>Plan1!G58</f>
        <v>1,0026000000</v>
      </c>
      <c r="D108" s="10">
        <f t="shared" si="26"/>
        <v>891.08</v>
      </c>
      <c r="E108" s="52">
        <f t="shared" si="27"/>
        <v>0.5</v>
      </c>
      <c r="F108" s="53">
        <f t="shared" si="28"/>
        <v>4.46</v>
      </c>
      <c r="G108" s="53">
        <f t="shared" si="29"/>
        <v>895.54</v>
      </c>
      <c r="H108" s="1">
        <v>0.5</v>
      </c>
      <c r="J108" s="166">
        <v>1.000465</v>
      </c>
      <c r="K108" s="169">
        <f t="shared" si="23"/>
        <v>889.18</v>
      </c>
      <c r="L108" s="170">
        <f t="shared" si="24"/>
        <v>4.45</v>
      </c>
      <c r="M108" s="170">
        <f t="shared" si="25"/>
        <v>893.63</v>
      </c>
    </row>
    <row r="109" spans="1:7" ht="10.5">
      <c r="A109" s="34"/>
      <c r="B109" s="61"/>
      <c r="C109" s="54"/>
      <c r="D109" s="12"/>
      <c r="E109" s="62"/>
      <c r="F109" s="55"/>
      <c r="G109" s="55"/>
    </row>
    <row r="110" spans="1:13" ht="12.75">
      <c r="A110" s="6"/>
      <c r="B110" s="141">
        <f>SUM(B21:B108)</f>
        <v>63733.49</v>
      </c>
      <c r="C110"/>
      <c r="D110" s="141">
        <f>SUM(D21:D108)</f>
        <v>77306.52</v>
      </c>
      <c r="F110" s="141">
        <f>SUM(F21:F108)</f>
        <v>16117.85</v>
      </c>
      <c r="G110" s="141">
        <f>SUM(G21:G108)</f>
        <v>93424.37</v>
      </c>
      <c r="H110" s="65">
        <f>SUM(H21:H108)</f>
        <v>40</v>
      </c>
      <c r="K110" s="168">
        <f>SUM(K21:K108)</f>
        <v>65498.78</v>
      </c>
      <c r="L110" s="168">
        <f>SUM(L21:L108)</f>
        <v>13005.74</v>
      </c>
      <c r="M110" s="168">
        <f>SUM(M21:M108)</f>
        <v>78504.52</v>
      </c>
    </row>
    <row r="111" ht="12.75">
      <c r="C111"/>
    </row>
    <row r="112" ht="12.75">
      <c r="C112"/>
    </row>
    <row r="113" ht="12.75">
      <c r="C113"/>
    </row>
    <row r="114" spans="3:9" ht="12.75">
      <c r="C114"/>
      <c r="H114" s="196" t="s">
        <v>741</v>
      </c>
      <c r="I114" s="196"/>
    </row>
    <row r="115" spans="8:9" ht="12.75">
      <c r="H115" s="194"/>
      <c r="I115" s="195" t="s">
        <v>742</v>
      </c>
    </row>
  </sheetData>
  <sheetProtection/>
  <hyperlinks>
    <hyperlink ref="I115" r:id="rId1" display="www.sentença.com.br"/>
  </hyperlinks>
  <printOptions/>
  <pageMargins left="1.062992125984252" right="0.3937007874015748" top="1.1811023622047245" bottom="0.6692913385826772" header="0.5118110236220472" footer="0.5118110236220472"/>
  <pageSetup horizontalDpi="600" verticalDpi="600" orientation="portrait" paperSize="9" r:id="rId2"/>
  <headerFooter alignWithMargins="0">
    <oddHeader>&amp;R&amp;"Tahoma,Normal"
&amp;8Anexo: 03
Folha: 0&amp;P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63"/>
  <sheetViews>
    <sheetView zoomScalePageLayoutView="0" workbookViewId="0" topLeftCell="A1">
      <selection activeCell="N78" sqref="N78"/>
    </sheetView>
  </sheetViews>
  <sheetFormatPr defaultColWidth="11.421875" defaultRowHeight="12.75"/>
  <cols>
    <col min="1" max="1" width="7.28125" style="1" customWidth="1"/>
    <col min="2" max="2" width="14.00390625" style="1" customWidth="1"/>
    <col min="3" max="3" width="10.28125" style="1" customWidth="1"/>
    <col min="4" max="4" width="9.8515625" style="1" customWidth="1"/>
    <col min="5" max="5" width="11.57421875" style="1" customWidth="1"/>
    <col min="6" max="6" width="11.00390625" style="1" customWidth="1"/>
    <col min="7" max="7" width="7.421875" style="1" customWidth="1"/>
    <col min="8" max="8" width="10.00390625" style="1" customWidth="1"/>
    <col min="9" max="9" width="10.28125" style="1" customWidth="1"/>
    <col min="10" max="10" width="8.28125" style="1" customWidth="1"/>
    <col min="11" max="11" width="3.8515625" style="1" customWidth="1"/>
    <col min="12" max="12" width="11.421875" style="171" customWidth="1"/>
    <col min="13" max="14" width="11.421875" style="165" customWidth="1"/>
    <col min="15" max="16384" width="11.421875" style="1" customWidth="1"/>
  </cols>
  <sheetData>
    <row r="2" ht="10.5">
      <c r="A2" s="59"/>
    </row>
    <row r="3" ht="21" customHeight="1"/>
    <row r="4" ht="10.5">
      <c r="A4" s="1" t="s">
        <v>103</v>
      </c>
    </row>
    <row r="5" spans="1:14" s="6" customFormat="1" ht="10.5" customHeight="1">
      <c r="A5" s="6" t="s">
        <v>733</v>
      </c>
      <c r="L5" s="172"/>
      <c r="M5" s="167"/>
      <c r="N5" s="167"/>
    </row>
    <row r="6" spans="12:14" s="6" customFormat="1" ht="21" customHeight="1">
      <c r="L6" s="172"/>
      <c r="M6" s="167"/>
      <c r="N6" s="167"/>
    </row>
    <row r="7" spans="1:5" ht="10.5">
      <c r="A7" s="1" t="s">
        <v>738</v>
      </c>
      <c r="E7" s="36"/>
    </row>
    <row r="8" spans="1:5" ht="10.5">
      <c r="A8" s="1" t="s">
        <v>740</v>
      </c>
      <c r="E8" s="36"/>
    </row>
    <row r="9" spans="1:5" ht="10.5">
      <c r="A9" s="1" t="s">
        <v>739</v>
      </c>
      <c r="E9" s="36"/>
    </row>
    <row r="10" ht="15" customHeight="1" thickBot="1"/>
    <row r="11" spans="1:9" ht="12" thickBot="1" thickTop="1">
      <c r="A11" s="37" t="s">
        <v>0</v>
      </c>
      <c r="B11" s="38" t="s">
        <v>1</v>
      </c>
      <c r="C11" s="38"/>
      <c r="D11" s="38"/>
      <c r="E11" s="37" t="s">
        <v>2</v>
      </c>
      <c r="F11" s="37" t="s">
        <v>3</v>
      </c>
      <c r="G11" s="37" t="s">
        <v>14</v>
      </c>
      <c r="H11" s="7" t="s">
        <v>15</v>
      </c>
      <c r="I11" s="7" t="s">
        <v>17</v>
      </c>
    </row>
    <row r="12" ht="12" thickBot="1" thickTop="1"/>
    <row r="13" spans="1:9" ht="11.25" thickTop="1">
      <c r="A13" s="39" t="s">
        <v>4</v>
      </c>
      <c r="B13" s="40" t="s">
        <v>79</v>
      </c>
      <c r="C13" s="40" t="s">
        <v>109</v>
      </c>
      <c r="D13" s="40" t="s">
        <v>101</v>
      </c>
      <c r="E13" s="40" t="s">
        <v>18</v>
      </c>
      <c r="F13" s="40" t="s">
        <v>19</v>
      </c>
      <c r="G13" s="41" t="s">
        <v>13</v>
      </c>
      <c r="H13" s="40" t="s">
        <v>16</v>
      </c>
      <c r="I13" s="42" t="s">
        <v>19</v>
      </c>
    </row>
    <row r="14" spans="1:9" ht="10.5">
      <c r="A14" s="43"/>
      <c r="B14" s="44" t="s">
        <v>22</v>
      </c>
      <c r="C14" s="44" t="s">
        <v>108</v>
      </c>
      <c r="D14" s="44" t="s">
        <v>102</v>
      </c>
      <c r="E14" s="44" t="s">
        <v>20</v>
      </c>
      <c r="F14" s="44" t="s">
        <v>18</v>
      </c>
      <c r="G14" s="45"/>
      <c r="H14" s="44" t="s">
        <v>21</v>
      </c>
      <c r="I14" s="46" t="s">
        <v>18</v>
      </c>
    </row>
    <row r="15" spans="1:9" ht="10.5">
      <c r="A15" s="43"/>
      <c r="B15" s="44" t="s">
        <v>80</v>
      </c>
      <c r="C15" s="44" t="s">
        <v>102</v>
      </c>
      <c r="D15" s="44" t="s">
        <v>104</v>
      </c>
      <c r="E15" s="44" t="s">
        <v>23</v>
      </c>
      <c r="F15" s="44" t="s">
        <v>20</v>
      </c>
      <c r="G15" s="45"/>
      <c r="H15" s="44" t="s">
        <v>13</v>
      </c>
      <c r="I15" s="46" t="s">
        <v>24</v>
      </c>
    </row>
    <row r="16" spans="1:9" ht="10.5">
      <c r="A16" s="43"/>
      <c r="B16" s="44" t="s">
        <v>105</v>
      </c>
      <c r="C16" s="44" t="s">
        <v>104</v>
      </c>
      <c r="D16" s="44"/>
      <c r="E16" s="44" t="s">
        <v>25</v>
      </c>
      <c r="F16" s="44" t="s">
        <v>26</v>
      </c>
      <c r="G16" s="45"/>
      <c r="H16" s="44"/>
      <c r="I16" s="46" t="s">
        <v>13</v>
      </c>
    </row>
    <row r="17" spans="1:9" ht="10.5">
      <c r="A17" s="43"/>
      <c r="B17" s="44" t="s">
        <v>106</v>
      </c>
      <c r="C17" s="44" t="s">
        <v>129</v>
      </c>
      <c r="D17" s="44"/>
      <c r="E17" s="44" t="s">
        <v>76</v>
      </c>
      <c r="F17" s="81">
        <v>41821</v>
      </c>
      <c r="G17" s="45"/>
      <c r="H17" s="44"/>
      <c r="I17" s="46" t="s">
        <v>8</v>
      </c>
    </row>
    <row r="18" spans="1:9" ht="11.25" thickBot="1">
      <c r="A18" s="47"/>
      <c r="B18" s="48"/>
      <c r="C18" s="48"/>
      <c r="D18" s="48"/>
      <c r="E18" s="48"/>
      <c r="F18" s="48"/>
      <c r="G18" s="48"/>
      <c r="H18" s="49" t="s">
        <v>85</v>
      </c>
      <c r="I18" s="50" t="s">
        <v>27</v>
      </c>
    </row>
    <row r="19" ht="11.25" thickTop="1"/>
    <row r="20" spans="1:15" ht="10.5">
      <c r="A20" s="11">
        <f>'03'!A21</f>
        <v>39356</v>
      </c>
      <c r="B20" s="51">
        <f>'03'!B21</f>
        <v>175.78</v>
      </c>
      <c r="C20" s="126">
        <v>15</v>
      </c>
      <c r="D20" s="51">
        <f aca="true" t="shared" si="0" ref="D20:D39">B20*C20%</f>
        <v>26.37</v>
      </c>
      <c r="E20" s="9" t="str">
        <f>'03'!C21</f>
        <v>1,4816660216</v>
      </c>
      <c r="F20" s="10">
        <f aca="true" t="shared" si="1" ref="F20:F57">D20*E20</f>
        <v>39.07</v>
      </c>
      <c r="G20" s="52">
        <f>'03'!E21</f>
        <v>40</v>
      </c>
      <c r="H20" s="53">
        <f aca="true" t="shared" si="2" ref="H20:H57">F20*G20%</f>
        <v>15.63</v>
      </c>
      <c r="I20" s="53">
        <f aca="true" t="shared" si="3" ref="I20:I57">F20+H20</f>
        <v>54.7</v>
      </c>
      <c r="L20" s="173">
        <f>'03'!J21</f>
        <v>1.1454289</v>
      </c>
      <c r="M20" s="169">
        <f>D20*L20</f>
        <v>30.2</v>
      </c>
      <c r="N20" s="169">
        <f>M20*G20%</f>
        <v>12.08</v>
      </c>
      <c r="O20" s="169">
        <f>M20+N20</f>
        <v>42.28</v>
      </c>
    </row>
    <row r="21" spans="1:15" ht="10.5">
      <c r="A21" s="11">
        <f>'03'!A22</f>
        <v>39387</v>
      </c>
      <c r="B21" s="51">
        <f>'03'!B22</f>
        <v>585.92</v>
      </c>
      <c r="C21" s="126">
        <v>15</v>
      </c>
      <c r="D21" s="51">
        <f t="shared" si="0"/>
        <v>87.89</v>
      </c>
      <c r="E21" s="9" t="str">
        <f>'03'!C22</f>
        <v>1,4772343186</v>
      </c>
      <c r="F21" s="10">
        <f t="shared" si="1"/>
        <v>129.83</v>
      </c>
      <c r="G21" s="52">
        <f>'03'!E22</f>
        <v>40</v>
      </c>
      <c r="H21" s="53">
        <f t="shared" si="2"/>
        <v>51.93</v>
      </c>
      <c r="I21" s="53">
        <f t="shared" si="3"/>
        <v>181.76</v>
      </c>
      <c r="L21" s="173">
        <f>'03'!J22</f>
        <v>1.14200289</v>
      </c>
      <c r="M21" s="169">
        <f aca="true" t="shared" si="4" ref="M21:M57">D21*L21</f>
        <v>100.37</v>
      </c>
      <c r="N21" s="169">
        <f aca="true" t="shared" si="5" ref="N21:N57">M21*G21%</f>
        <v>40.15</v>
      </c>
      <c r="O21" s="169">
        <f aca="true" t="shared" si="6" ref="O21:O57">M21+N21</f>
        <v>140.52</v>
      </c>
    </row>
    <row r="22" spans="1:15" ht="10.5">
      <c r="A22" s="11">
        <f>'03'!A23</f>
        <v>39417</v>
      </c>
      <c r="B22" s="51">
        <f>'03'!B23</f>
        <v>585.92</v>
      </c>
      <c r="C22" s="126">
        <v>15</v>
      </c>
      <c r="D22" s="51">
        <f t="shared" si="0"/>
        <v>87.89</v>
      </c>
      <c r="E22" s="9" t="str">
        <f>'03'!C23</f>
        <v>1,4709094082</v>
      </c>
      <c r="F22" s="10">
        <f t="shared" si="1"/>
        <v>129.28</v>
      </c>
      <c r="G22" s="52">
        <f>'03'!E23</f>
        <v>40</v>
      </c>
      <c r="H22" s="53">
        <f t="shared" si="2"/>
        <v>51.71</v>
      </c>
      <c r="I22" s="53">
        <f t="shared" si="3"/>
        <v>180.99</v>
      </c>
      <c r="L22" s="173">
        <f>'03'!J23</f>
        <v>1.13711331</v>
      </c>
      <c r="M22" s="169">
        <f t="shared" si="4"/>
        <v>99.94</v>
      </c>
      <c r="N22" s="169">
        <f t="shared" si="5"/>
        <v>39.98</v>
      </c>
      <c r="O22" s="169">
        <f t="shared" si="6"/>
        <v>139.92</v>
      </c>
    </row>
    <row r="23" spans="1:15" ht="10.5">
      <c r="A23" s="11" t="str">
        <f>'03'!A24</f>
        <v>Abono/07</v>
      </c>
      <c r="B23" s="51">
        <f>'03'!B24</f>
        <v>585.92</v>
      </c>
      <c r="C23" s="126">
        <v>15</v>
      </c>
      <c r="D23" s="51">
        <f t="shared" si="0"/>
        <v>87.89</v>
      </c>
      <c r="E23" s="9" t="str">
        <f>'03'!C24</f>
        <v>1,4709094082</v>
      </c>
      <c r="F23" s="10">
        <f t="shared" si="1"/>
        <v>129.28</v>
      </c>
      <c r="G23" s="52">
        <f>'03'!E24</f>
        <v>40</v>
      </c>
      <c r="H23" s="53">
        <f t="shared" si="2"/>
        <v>51.71</v>
      </c>
      <c r="I23" s="53">
        <f t="shared" si="3"/>
        <v>180.99</v>
      </c>
      <c r="L23" s="173">
        <f>'03'!J24</f>
        <v>1.13711331</v>
      </c>
      <c r="M23" s="169">
        <f t="shared" si="4"/>
        <v>99.94</v>
      </c>
      <c r="N23" s="169">
        <f t="shared" si="5"/>
        <v>39.98</v>
      </c>
      <c r="O23" s="169">
        <f t="shared" si="6"/>
        <v>139.92</v>
      </c>
    </row>
    <row r="24" spans="1:15" ht="10.5">
      <c r="A24" s="11">
        <f>'03'!A25</f>
        <v>39448</v>
      </c>
      <c r="B24" s="51">
        <f>'03'!B25</f>
        <v>585.92</v>
      </c>
      <c r="C24" s="126">
        <v>15</v>
      </c>
      <c r="D24" s="51">
        <f t="shared" si="0"/>
        <v>87.89</v>
      </c>
      <c r="E24" s="9" t="str">
        <f>'03'!C25</f>
        <v>1,4567786552</v>
      </c>
      <c r="F24" s="10">
        <f t="shared" si="1"/>
        <v>128.04</v>
      </c>
      <c r="G24" s="52">
        <f>'03'!E25</f>
        <v>40</v>
      </c>
      <c r="H24" s="53">
        <f t="shared" si="2"/>
        <v>51.22</v>
      </c>
      <c r="I24" s="53">
        <f t="shared" si="3"/>
        <v>179.26</v>
      </c>
      <c r="L24" s="173">
        <f>'03'!J25</f>
        <v>1.12618927</v>
      </c>
      <c r="M24" s="169">
        <f t="shared" si="4"/>
        <v>98.98</v>
      </c>
      <c r="N24" s="169">
        <f t="shared" si="5"/>
        <v>39.59</v>
      </c>
      <c r="O24" s="169">
        <f t="shared" si="6"/>
        <v>138.57</v>
      </c>
    </row>
    <row r="25" spans="1:15" ht="10.5">
      <c r="A25" s="11">
        <f>'03'!A26</f>
        <v>39479</v>
      </c>
      <c r="B25" s="51">
        <f>'03'!B26</f>
        <v>585.92</v>
      </c>
      <c r="C25" s="126">
        <v>15</v>
      </c>
      <c r="D25" s="51">
        <f t="shared" si="0"/>
        <v>87.89</v>
      </c>
      <c r="E25" s="9" t="str">
        <f>'03'!C26</f>
        <v>1,4467957644</v>
      </c>
      <c r="F25" s="10">
        <f t="shared" si="1"/>
        <v>127.16</v>
      </c>
      <c r="G25" s="52">
        <f>'03'!E26</f>
        <v>40</v>
      </c>
      <c r="H25" s="53">
        <f t="shared" si="2"/>
        <v>50.86</v>
      </c>
      <c r="I25" s="53">
        <f t="shared" si="3"/>
        <v>178.02</v>
      </c>
      <c r="L25" s="173">
        <f>'03'!J26</f>
        <v>1.11847181</v>
      </c>
      <c r="M25" s="169">
        <f t="shared" si="4"/>
        <v>98.3</v>
      </c>
      <c r="N25" s="169">
        <f t="shared" si="5"/>
        <v>39.32</v>
      </c>
      <c r="O25" s="169">
        <f t="shared" si="6"/>
        <v>137.62</v>
      </c>
    </row>
    <row r="26" spans="1:15" ht="10.5">
      <c r="A26" s="11">
        <f>'03'!A27</f>
        <v>39508</v>
      </c>
      <c r="B26" s="51">
        <f>'03'!B27</f>
        <v>615.22</v>
      </c>
      <c r="C26" s="126">
        <v>15</v>
      </c>
      <c r="D26" s="51">
        <f t="shared" si="0"/>
        <v>92.28</v>
      </c>
      <c r="E26" s="9" t="str">
        <f>'03'!C27</f>
        <v>1,4398843197</v>
      </c>
      <c r="F26" s="10">
        <f t="shared" si="1"/>
        <v>132.87</v>
      </c>
      <c r="G26" s="52">
        <f>'03'!E27</f>
        <v>40</v>
      </c>
      <c r="H26" s="53">
        <f t="shared" si="2"/>
        <v>53.15</v>
      </c>
      <c r="I26" s="53">
        <f t="shared" si="3"/>
        <v>186.02</v>
      </c>
      <c r="L26" s="173">
        <f>'03'!J27</f>
        <v>1.1131288</v>
      </c>
      <c r="M26" s="169">
        <f t="shared" si="4"/>
        <v>102.72</v>
      </c>
      <c r="N26" s="169">
        <f t="shared" si="5"/>
        <v>41.09</v>
      </c>
      <c r="O26" s="169">
        <f t="shared" si="6"/>
        <v>143.81</v>
      </c>
    </row>
    <row r="27" spans="1:15" ht="10.5">
      <c r="A27" s="11">
        <f>'03'!A28</f>
        <v>39539</v>
      </c>
      <c r="B27" s="51">
        <f>'03'!B28</f>
        <v>615.22</v>
      </c>
      <c r="C27" s="126">
        <v>15</v>
      </c>
      <c r="D27" s="51">
        <f t="shared" si="0"/>
        <v>92.28</v>
      </c>
      <c r="E27" s="9" t="str">
        <f>'03'!C28</f>
        <v>1,4325781710</v>
      </c>
      <c r="F27" s="10">
        <f t="shared" si="1"/>
        <v>132.2</v>
      </c>
      <c r="G27" s="52">
        <f>'03'!E28</f>
        <v>40</v>
      </c>
      <c r="H27" s="53">
        <f t="shared" si="2"/>
        <v>52.88</v>
      </c>
      <c r="I27" s="53">
        <f t="shared" si="3"/>
        <v>185.08</v>
      </c>
      <c r="L27" s="173">
        <f>'03'!J28</f>
        <v>1.10748065</v>
      </c>
      <c r="M27" s="169">
        <f t="shared" si="4"/>
        <v>102.2</v>
      </c>
      <c r="N27" s="169">
        <f t="shared" si="5"/>
        <v>40.88</v>
      </c>
      <c r="O27" s="169">
        <f t="shared" si="6"/>
        <v>143.08</v>
      </c>
    </row>
    <row r="28" spans="1:15" ht="10.5">
      <c r="A28" s="11">
        <f>'03'!A29</f>
        <v>39569</v>
      </c>
      <c r="B28" s="51">
        <f>'03'!B29</f>
        <v>615.22</v>
      </c>
      <c r="C28" s="126">
        <v>15</v>
      </c>
      <c r="D28" s="51">
        <f t="shared" si="0"/>
        <v>92.28</v>
      </c>
      <c r="E28" s="9" t="str">
        <f>'03'!C29</f>
        <v>1,4234679760</v>
      </c>
      <c r="F28" s="10">
        <f t="shared" si="1"/>
        <v>131.36</v>
      </c>
      <c r="G28" s="52">
        <f>'03'!E29</f>
        <v>40</v>
      </c>
      <c r="H28" s="53">
        <f t="shared" si="2"/>
        <v>52.54</v>
      </c>
      <c r="I28" s="53">
        <f t="shared" si="3"/>
        <v>183.9</v>
      </c>
      <c r="L28" s="173">
        <f>'03'!J29</f>
        <v>1.10043784</v>
      </c>
      <c r="M28" s="169">
        <f t="shared" si="4"/>
        <v>101.55</v>
      </c>
      <c r="N28" s="169">
        <f t="shared" si="5"/>
        <v>40.62</v>
      </c>
      <c r="O28" s="169">
        <f t="shared" si="6"/>
        <v>142.17</v>
      </c>
    </row>
    <row r="29" spans="1:15" ht="10.5">
      <c r="A29" s="11">
        <f>'03'!A30</f>
        <v>39600</v>
      </c>
      <c r="B29" s="51">
        <f>'03'!B30</f>
        <v>615.22</v>
      </c>
      <c r="C29" s="126">
        <v>15</v>
      </c>
      <c r="D29" s="51">
        <f t="shared" si="0"/>
        <v>92.28</v>
      </c>
      <c r="E29" s="9" t="str">
        <f>'03'!C30</f>
        <v>1,4099326228</v>
      </c>
      <c r="F29" s="10">
        <f t="shared" si="1"/>
        <v>130.11</v>
      </c>
      <c r="G29" s="52">
        <f>'03'!E30</f>
        <v>40</v>
      </c>
      <c r="H29" s="53">
        <f t="shared" si="2"/>
        <v>52.04</v>
      </c>
      <c r="I29" s="53">
        <f t="shared" si="3"/>
        <v>182.15</v>
      </c>
      <c r="L29" s="173">
        <f>'03'!J30</f>
        <v>1.08997409</v>
      </c>
      <c r="M29" s="169">
        <f t="shared" si="4"/>
        <v>100.58</v>
      </c>
      <c r="N29" s="169">
        <f t="shared" si="5"/>
        <v>40.23</v>
      </c>
      <c r="O29" s="169">
        <f t="shared" si="6"/>
        <v>140.81</v>
      </c>
    </row>
    <row r="30" spans="1:15" ht="10.5">
      <c r="A30" s="11">
        <f>'03'!A31</f>
        <v>39630</v>
      </c>
      <c r="B30" s="51">
        <f>'03'!B31</f>
        <v>615.22</v>
      </c>
      <c r="C30" s="126">
        <v>15</v>
      </c>
      <c r="D30" s="51">
        <f t="shared" si="0"/>
        <v>92.28</v>
      </c>
      <c r="E30" s="9" t="str">
        <f>'03'!C31</f>
        <v>1,3972179395</v>
      </c>
      <c r="F30" s="10">
        <f t="shared" si="1"/>
        <v>128.94</v>
      </c>
      <c r="G30" s="52">
        <f>'03'!E31</f>
        <v>40</v>
      </c>
      <c r="H30" s="53">
        <f t="shared" si="2"/>
        <v>51.58</v>
      </c>
      <c r="I30" s="53">
        <f t="shared" si="3"/>
        <v>180.52</v>
      </c>
      <c r="L30" s="173">
        <f>'03'!J31</f>
        <v>1.08014477</v>
      </c>
      <c r="M30" s="169">
        <f t="shared" si="4"/>
        <v>99.68</v>
      </c>
      <c r="N30" s="169">
        <f t="shared" si="5"/>
        <v>39.87</v>
      </c>
      <c r="O30" s="169">
        <f t="shared" si="6"/>
        <v>139.55</v>
      </c>
    </row>
    <row r="31" spans="1:15" ht="10.5">
      <c r="A31" s="11">
        <f>'03'!A32</f>
        <v>39661</v>
      </c>
      <c r="B31" s="51">
        <f>'03'!B32</f>
        <v>615.22</v>
      </c>
      <c r="C31" s="126">
        <v>15</v>
      </c>
      <c r="D31" s="51">
        <f t="shared" si="0"/>
        <v>92.28</v>
      </c>
      <c r="E31" s="9" t="str">
        <f>'03'!C32</f>
        <v>1,3891608069</v>
      </c>
      <c r="F31" s="10">
        <f t="shared" si="1"/>
        <v>128.19</v>
      </c>
      <c r="G31" s="52">
        <f>'03'!E32</f>
        <v>40</v>
      </c>
      <c r="H31" s="53">
        <f t="shared" si="2"/>
        <v>51.28</v>
      </c>
      <c r="I31" s="53">
        <f t="shared" si="3"/>
        <v>179.47</v>
      </c>
      <c r="L31" s="173">
        <f>'03'!J32</f>
        <v>1.07391606</v>
      </c>
      <c r="M31" s="169">
        <f t="shared" si="4"/>
        <v>99.1</v>
      </c>
      <c r="N31" s="169">
        <f t="shared" si="5"/>
        <v>39.64</v>
      </c>
      <c r="O31" s="169">
        <f t="shared" si="6"/>
        <v>138.74</v>
      </c>
    </row>
    <row r="32" spans="1:15" ht="10.5">
      <c r="A32" s="11">
        <f>'03'!A33</f>
        <v>39692</v>
      </c>
      <c r="B32" s="51">
        <f>'03'!B33</f>
        <v>615.22</v>
      </c>
      <c r="C32" s="126">
        <v>15</v>
      </c>
      <c r="D32" s="51">
        <f t="shared" si="0"/>
        <v>92.28</v>
      </c>
      <c r="E32" s="9" t="str">
        <f>'03'!C33</f>
        <v>1,3862496825</v>
      </c>
      <c r="F32" s="10">
        <f t="shared" si="1"/>
        <v>127.92</v>
      </c>
      <c r="G32" s="52">
        <f>'03'!E33</f>
        <v>40</v>
      </c>
      <c r="H32" s="53">
        <f t="shared" si="2"/>
        <v>51.17</v>
      </c>
      <c r="I32" s="53">
        <f t="shared" si="3"/>
        <v>179.09</v>
      </c>
      <c r="L32" s="173">
        <f>'03'!J33</f>
        <v>1.07166556</v>
      </c>
      <c r="M32" s="169">
        <f t="shared" si="4"/>
        <v>98.89</v>
      </c>
      <c r="N32" s="169">
        <f t="shared" si="5"/>
        <v>39.56</v>
      </c>
      <c r="O32" s="169">
        <f t="shared" si="6"/>
        <v>138.45</v>
      </c>
    </row>
    <row r="33" spans="1:15" ht="10.5">
      <c r="A33" s="11">
        <f>'03'!A34</f>
        <v>39722</v>
      </c>
      <c r="B33" s="51">
        <f>'03'!B34</f>
        <v>615.22</v>
      </c>
      <c r="C33" s="126">
        <v>15</v>
      </c>
      <c r="D33" s="51">
        <f t="shared" si="0"/>
        <v>92.28</v>
      </c>
      <c r="E33" s="9" t="str">
        <f>'03'!C34</f>
        <v>1,3841734224</v>
      </c>
      <c r="F33" s="10">
        <f t="shared" si="1"/>
        <v>127.73</v>
      </c>
      <c r="G33" s="52">
        <f>'03'!E34</f>
        <v>39</v>
      </c>
      <c r="H33" s="53">
        <f t="shared" si="2"/>
        <v>49.81</v>
      </c>
      <c r="I33" s="53">
        <f t="shared" si="3"/>
        <v>177.54</v>
      </c>
      <c r="L33" s="173">
        <f>'03'!J34</f>
        <v>1.07006047</v>
      </c>
      <c r="M33" s="169">
        <f t="shared" si="4"/>
        <v>98.75</v>
      </c>
      <c r="N33" s="169">
        <f t="shared" si="5"/>
        <v>38.51</v>
      </c>
      <c r="O33" s="169">
        <f t="shared" si="6"/>
        <v>137.26</v>
      </c>
    </row>
    <row r="34" spans="1:15" ht="10.5">
      <c r="A34" s="11">
        <f>'03'!A35</f>
        <v>39753</v>
      </c>
      <c r="B34" s="51">
        <f>'03'!B35</f>
        <v>615.22</v>
      </c>
      <c r="C34" s="126">
        <v>15</v>
      </c>
      <c r="D34" s="51">
        <f t="shared" si="0"/>
        <v>92.28</v>
      </c>
      <c r="E34" s="9" t="str">
        <f>'03'!C35</f>
        <v>1,3772869875</v>
      </c>
      <c r="F34" s="10">
        <f t="shared" si="1"/>
        <v>127.1</v>
      </c>
      <c r="G34" s="52">
        <f>'03'!E35</f>
        <v>38</v>
      </c>
      <c r="H34" s="53">
        <f t="shared" si="2"/>
        <v>48.3</v>
      </c>
      <c r="I34" s="53">
        <f t="shared" si="3"/>
        <v>175.4</v>
      </c>
      <c r="L34" s="173">
        <f>'03'!J35</f>
        <v>1.06473679</v>
      </c>
      <c r="M34" s="169">
        <f t="shared" si="4"/>
        <v>98.25</v>
      </c>
      <c r="N34" s="169">
        <f t="shared" si="5"/>
        <v>37.34</v>
      </c>
      <c r="O34" s="169">
        <f t="shared" si="6"/>
        <v>135.59</v>
      </c>
    </row>
    <row r="35" spans="1:15" ht="10.5">
      <c r="A35" s="11">
        <f>'03'!A36</f>
        <v>39783</v>
      </c>
      <c r="B35" s="51">
        <f>'03'!B36</f>
        <v>615.22</v>
      </c>
      <c r="C35" s="126">
        <v>15</v>
      </c>
      <c r="D35" s="51">
        <f t="shared" si="0"/>
        <v>92.28</v>
      </c>
      <c r="E35" s="9" t="str">
        <f>'03'!C36</f>
        <v>1,3720731096</v>
      </c>
      <c r="F35" s="10">
        <f t="shared" si="1"/>
        <v>126.61</v>
      </c>
      <c r="G35" s="52">
        <f>'03'!E36</f>
        <v>37</v>
      </c>
      <c r="H35" s="53">
        <f t="shared" si="2"/>
        <v>46.85</v>
      </c>
      <c r="I35" s="53">
        <f t="shared" si="3"/>
        <v>173.46</v>
      </c>
      <c r="L35" s="173">
        <f>'03'!J36</f>
        <v>1.06070611</v>
      </c>
      <c r="M35" s="169">
        <f t="shared" si="4"/>
        <v>97.88</v>
      </c>
      <c r="N35" s="169">
        <f t="shared" si="5"/>
        <v>36.22</v>
      </c>
      <c r="O35" s="169">
        <f t="shared" si="6"/>
        <v>134.1</v>
      </c>
    </row>
    <row r="36" spans="1:15" ht="10.5">
      <c r="A36" s="11" t="str">
        <f>'03'!A37</f>
        <v>Abono/08</v>
      </c>
      <c r="B36" s="51">
        <f>'03'!B37</f>
        <v>615.22</v>
      </c>
      <c r="C36" s="126">
        <v>15</v>
      </c>
      <c r="D36" s="51">
        <f t="shared" si="0"/>
        <v>92.28</v>
      </c>
      <c r="E36" s="9" t="str">
        <f>'03'!C37</f>
        <v>1,3720731096</v>
      </c>
      <c r="F36" s="10">
        <f t="shared" si="1"/>
        <v>126.61</v>
      </c>
      <c r="G36" s="52">
        <f>'03'!E37</f>
        <v>37</v>
      </c>
      <c r="H36" s="53">
        <f t="shared" si="2"/>
        <v>46.85</v>
      </c>
      <c r="I36" s="53">
        <f t="shared" si="3"/>
        <v>173.46</v>
      </c>
      <c r="L36" s="173">
        <f>'03'!J37</f>
        <v>1.06070611</v>
      </c>
      <c r="M36" s="169">
        <f t="shared" si="4"/>
        <v>97.88</v>
      </c>
      <c r="N36" s="169">
        <f t="shared" si="5"/>
        <v>36.22</v>
      </c>
      <c r="O36" s="169">
        <f t="shared" si="6"/>
        <v>134.1</v>
      </c>
    </row>
    <row r="37" spans="1:15" ht="10.5">
      <c r="A37" s="11">
        <f>'03'!A38</f>
        <v>39814</v>
      </c>
      <c r="B37" s="51">
        <f>'03'!B38</f>
        <v>615.22</v>
      </c>
      <c r="C37" s="126">
        <v>15</v>
      </c>
      <c r="D37" s="51">
        <f t="shared" si="0"/>
        <v>92.28</v>
      </c>
      <c r="E37" s="9" t="str">
        <f>'03'!C38</f>
        <v>1,3681056034</v>
      </c>
      <c r="F37" s="10">
        <f t="shared" si="1"/>
        <v>126.25</v>
      </c>
      <c r="G37" s="52">
        <f>'03'!E38</f>
        <v>36</v>
      </c>
      <c r="H37" s="53">
        <f t="shared" si="2"/>
        <v>45.45</v>
      </c>
      <c r="I37" s="53">
        <f t="shared" si="3"/>
        <v>171.7</v>
      </c>
      <c r="L37" s="173">
        <f>'03'!J38</f>
        <v>1.05763895</v>
      </c>
      <c r="M37" s="169">
        <f t="shared" si="4"/>
        <v>97.6</v>
      </c>
      <c r="N37" s="169">
        <f t="shared" si="5"/>
        <v>35.14</v>
      </c>
      <c r="O37" s="169">
        <f t="shared" si="6"/>
        <v>132.74</v>
      </c>
    </row>
    <row r="38" spans="1:15" ht="10.5">
      <c r="A38" s="11">
        <f>'03'!A39</f>
        <v>39845</v>
      </c>
      <c r="B38" s="51">
        <f>'03'!B39</f>
        <v>651.64</v>
      </c>
      <c r="C38" s="126">
        <v>15</v>
      </c>
      <c r="D38" s="51">
        <f t="shared" si="0"/>
        <v>97.75</v>
      </c>
      <c r="E38" s="9" t="str">
        <f>'03'!C39</f>
        <v>1,3594054088</v>
      </c>
      <c r="F38" s="10">
        <f t="shared" si="1"/>
        <v>132.88</v>
      </c>
      <c r="G38" s="52">
        <f>'03'!E39</f>
        <v>35</v>
      </c>
      <c r="H38" s="53">
        <f t="shared" si="2"/>
        <v>46.51</v>
      </c>
      <c r="I38" s="53">
        <f t="shared" si="3"/>
        <v>179.39</v>
      </c>
      <c r="L38" s="173">
        <f>'03'!J39</f>
        <v>1.05091311</v>
      </c>
      <c r="M38" s="169">
        <f t="shared" si="4"/>
        <v>102.73</v>
      </c>
      <c r="N38" s="169">
        <f t="shared" si="5"/>
        <v>35.96</v>
      </c>
      <c r="O38" s="169">
        <f t="shared" si="6"/>
        <v>138.69</v>
      </c>
    </row>
    <row r="39" spans="1:15" ht="10.5">
      <c r="A39" s="11">
        <f>'03'!A40</f>
        <v>39873</v>
      </c>
      <c r="B39" s="51">
        <f>'03'!B40</f>
        <v>651.64</v>
      </c>
      <c r="C39" s="126">
        <v>15</v>
      </c>
      <c r="D39" s="51">
        <f t="shared" si="0"/>
        <v>97.75</v>
      </c>
      <c r="E39" s="9" t="str">
        <f>'03'!C40</f>
        <v>1,3552042755</v>
      </c>
      <c r="F39" s="10">
        <f t="shared" si="1"/>
        <v>132.47</v>
      </c>
      <c r="G39" s="52">
        <f>'03'!E40</f>
        <v>34</v>
      </c>
      <c r="H39" s="53">
        <f t="shared" si="2"/>
        <v>45.04</v>
      </c>
      <c r="I39" s="53">
        <f t="shared" si="3"/>
        <v>177.51</v>
      </c>
      <c r="L39" s="173">
        <f>'03'!J40</f>
        <v>1.04766535</v>
      </c>
      <c r="M39" s="169">
        <f t="shared" si="4"/>
        <v>102.41</v>
      </c>
      <c r="N39" s="169">
        <f t="shared" si="5"/>
        <v>34.82</v>
      </c>
      <c r="O39" s="169">
        <f t="shared" si="6"/>
        <v>137.23</v>
      </c>
    </row>
    <row r="40" spans="1:15" ht="10.5">
      <c r="A40" s="11">
        <f>'03'!A41</f>
        <v>39904</v>
      </c>
      <c r="B40" s="51">
        <f>'03'!B41</f>
        <v>651.64</v>
      </c>
      <c r="C40" s="126">
        <v>15</v>
      </c>
      <c r="D40" s="51">
        <f aca="true" t="shared" si="7" ref="D40:D54">B40*C40%</f>
        <v>97.75</v>
      </c>
      <c r="E40" s="9" t="str">
        <f>'03'!C41</f>
        <v>1,3524992770</v>
      </c>
      <c r="F40" s="10">
        <f t="shared" si="1"/>
        <v>132.21</v>
      </c>
      <c r="G40" s="52">
        <f>'03'!E41</f>
        <v>33</v>
      </c>
      <c r="H40" s="53">
        <f t="shared" si="2"/>
        <v>43.63</v>
      </c>
      <c r="I40" s="53">
        <f t="shared" si="3"/>
        <v>175.84</v>
      </c>
      <c r="L40" s="173">
        <f>'03'!J41</f>
        <v>1.0455742</v>
      </c>
      <c r="M40" s="169">
        <f t="shared" si="4"/>
        <v>102.2</v>
      </c>
      <c r="N40" s="169">
        <f t="shared" si="5"/>
        <v>33.73</v>
      </c>
      <c r="O40" s="169">
        <f t="shared" si="6"/>
        <v>135.93</v>
      </c>
    </row>
    <row r="41" spans="1:15" ht="10.5">
      <c r="A41" s="11">
        <f>'03'!A42</f>
        <v>39934</v>
      </c>
      <c r="B41" s="51">
        <f>'03'!B42</f>
        <v>651.64</v>
      </c>
      <c r="C41" s="126">
        <v>15</v>
      </c>
      <c r="D41" s="51">
        <f t="shared" si="7"/>
        <v>97.75</v>
      </c>
      <c r="E41" s="9" t="str">
        <f>'03'!C42</f>
        <v>1,3451012202</v>
      </c>
      <c r="F41" s="10">
        <f t="shared" si="1"/>
        <v>131.48</v>
      </c>
      <c r="G41" s="52">
        <f>'03'!E42</f>
        <v>32</v>
      </c>
      <c r="H41" s="53">
        <f t="shared" si="2"/>
        <v>42.07</v>
      </c>
      <c r="I41" s="53">
        <f t="shared" si="3"/>
        <v>173.55</v>
      </c>
      <c r="L41" s="173">
        <f>'03'!J42</f>
        <v>1.039855</v>
      </c>
      <c r="M41" s="169">
        <f t="shared" si="4"/>
        <v>101.65</v>
      </c>
      <c r="N41" s="169">
        <f t="shared" si="5"/>
        <v>32.53</v>
      </c>
      <c r="O41" s="169">
        <f t="shared" si="6"/>
        <v>134.18</v>
      </c>
    </row>
    <row r="42" spans="1:15" ht="10.5">
      <c r="A42" s="11">
        <f>'03'!A43</f>
        <v>39965</v>
      </c>
      <c r="B42" s="51">
        <f>'03'!B43</f>
        <v>651.64</v>
      </c>
      <c r="C42" s="126">
        <v>15</v>
      </c>
      <c r="D42" s="51">
        <f t="shared" si="7"/>
        <v>97.75</v>
      </c>
      <c r="E42" s="9" t="str">
        <f>'03'!C43</f>
        <v>1,3370787478</v>
      </c>
      <c r="F42" s="10">
        <f t="shared" si="1"/>
        <v>130.7</v>
      </c>
      <c r="G42" s="52">
        <f>'03'!E43</f>
        <v>31</v>
      </c>
      <c r="H42" s="53">
        <f t="shared" si="2"/>
        <v>40.52</v>
      </c>
      <c r="I42" s="53">
        <f t="shared" si="3"/>
        <v>171.22</v>
      </c>
      <c r="L42" s="173">
        <f>'03'!J43</f>
        <v>1.03365308</v>
      </c>
      <c r="M42" s="169">
        <f t="shared" si="4"/>
        <v>101.04</v>
      </c>
      <c r="N42" s="169">
        <f t="shared" si="5"/>
        <v>31.32</v>
      </c>
      <c r="O42" s="169">
        <f t="shared" si="6"/>
        <v>132.36</v>
      </c>
    </row>
    <row r="43" spans="1:15" ht="10.5">
      <c r="A43" s="11">
        <f>'03'!A44</f>
        <v>39995</v>
      </c>
      <c r="B43" s="51">
        <f>'03'!B44</f>
        <v>651.64</v>
      </c>
      <c r="C43" s="126">
        <v>15</v>
      </c>
      <c r="D43" s="51">
        <f t="shared" si="7"/>
        <v>97.75</v>
      </c>
      <c r="E43" s="9" t="str">
        <f>'03'!C44</f>
        <v>1,3314865044</v>
      </c>
      <c r="F43" s="10">
        <f t="shared" si="1"/>
        <v>130.15</v>
      </c>
      <c r="G43" s="52">
        <f>'03'!E44</f>
        <v>30</v>
      </c>
      <c r="H43" s="53">
        <f t="shared" si="2"/>
        <v>39.05</v>
      </c>
      <c r="I43" s="53">
        <f t="shared" si="3"/>
        <v>169.2</v>
      </c>
      <c r="L43" s="173">
        <f>'03'!J44</f>
        <v>1.0293299</v>
      </c>
      <c r="M43" s="169">
        <f t="shared" si="4"/>
        <v>100.62</v>
      </c>
      <c r="N43" s="169">
        <f t="shared" si="5"/>
        <v>30.19</v>
      </c>
      <c r="O43" s="169">
        <f t="shared" si="6"/>
        <v>130.81</v>
      </c>
    </row>
    <row r="44" spans="1:15" ht="10.5">
      <c r="A44" s="11">
        <f>'03'!A45</f>
        <v>40026</v>
      </c>
      <c r="B44" s="51">
        <f>'03'!B45</f>
        <v>651.64</v>
      </c>
      <c r="C44" s="126">
        <v>15</v>
      </c>
      <c r="D44" s="51">
        <f t="shared" si="7"/>
        <v>97.75</v>
      </c>
      <c r="E44" s="9" t="str">
        <f>'03'!C45</f>
        <v>1,3284311129</v>
      </c>
      <c r="F44" s="10">
        <f t="shared" si="1"/>
        <v>129.85</v>
      </c>
      <c r="G44" s="52">
        <f>'03'!E45</f>
        <v>29.5</v>
      </c>
      <c r="H44" s="53">
        <f t="shared" si="2"/>
        <v>38.31</v>
      </c>
      <c r="I44" s="53">
        <f t="shared" si="3"/>
        <v>168.16</v>
      </c>
      <c r="L44" s="173">
        <f>'03'!J45</f>
        <v>1.02824921</v>
      </c>
      <c r="M44" s="169">
        <f t="shared" si="4"/>
        <v>100.51</v>
      </c>
      <c r="N44" s="169">
        <f t="shared" si="5"/>
        <v>29.65</v>
      </c>
      <c r="O44" s="169">
        <f t="shared" si="6"/>
        <v>130.16</v>
      </c>
    </row>
    <row r="45" spans="1:15" ht="10.5">
      <c r="A45" s="11">
        <f>'03'!A46</f>
        <v>40057</v>
      </c>
      <c r="B45" s="51">
        <f>'03'!B46</f>
        <v>651.64</v>
      </c>
      <c r="C45" s="126">
        <v>15</v>
      </c>
      <c r="D45" s="51">
        <f t="shared" si="7"/>
        <v>97.75</v>
      </c>
      <c r="E45" s="9" t="str">
        <f>'03'!C46</f>
        <v>1,3273692175</v>
      </c>
      <c r="F45" s="10">
        <f t="shared" si="1"/>
        <v>129.75</v>
      </c>
      <c r="G45" s="52">
        <f>'03'!E46</f>
        <v>29</v>
      </c>
      <c r="H45" s="53">
        <f t="shared" si="2"/>
        <v>37.63</v>
      </c>
      <c r="I45" s="53">
        <f t="shared" si="3"/>
        <v>167.38</v>
      </c>
      <c r="L45" s="173">
        <f>'03'!J46</f>
        <v>1.02804668</v>
      </c>
      <c r="M45" s="169">
        <f t="shared" si="4"/>
        <v>100.49</v>
      </c>
      <c r="N45" s="169">
        <f t="shared" si="5"/>
        <v>29.14</v>
      </c>
      <c r="O45" s="169">
        <f t="shared" si="6"/>
        <v>129.63</v>
      </c>
    </row>
    <row r="46" spans="1:15" ht="10.5">
      <c r="A46" s="11">
        <f>'03'!A47</f>
        <v>40087</v>
      </c>
      <c r="B46" s="51">
        <f>'03'!B47</f>
        <v>651.64</v>
      </c>
      <c r="C46" s="126">
        <v>15</v>
      </c>
      <c r="D46" s="51">
        <f t="shared" si="7"/>
        <v>97.75</v>
      </c>
      <c r="E46" s="9" t="str">
        <f>'03'!C47</f>
        <v>1,3252488194</v>
      </c>
      <c r="F46" s="10">
        <f t="shared" si="1"/>
        <v>129.54</v>
      </c>
      <c r="G46" s="52">
        <f>'03'!E47</f>
        <v>28.5</v>
      </c>
      <c r="H46" s="53">
        <f t="shared" si="2"/>
        <v>36.92</v>
      </c>
      <c r="I46" s="53">
        <f t="shared" si="3"/>
        <v>166.46</v>
      </c>
      <c r="L46" s="173">
        <f>'03'!J47</f>
        <v>1.02804668</v>
      </c>
      <c r="M46" s="169">
        <f t="shared" si="4"/>
        <v>100.49</v>
      </c>
      <c r="N46" s="169">
        <f t="shared" si="5"/>
        <v>28.64</v>
      </c>
      <c r="O46" s="169">
        <f t="shared" si="6"/>
        <v>129.13</v>
      </c>
    </row>
    <row r="47" spans="1:15" ht="10.5">
      <c r="A47" s="11">
        <f>'03'!A48</f>
        <v>40118</v>
      </c>
      <c r="B47" s="51">
        <f>'03'!B48</f>
        <v>651.64</v>
      </c>
      <c r="C47" s="126">
        <v>15</v>
      </c>
      <c r="D47" s="51">
        <f t="shared" si="7"/>
        <v>97.75</v>
      </c>
      <c r="E47" s="9" t="str">
        <f>'03'!C48</f>
        <v>1,3220758374</v>
      </c>
      <c r="F47" s="10">
        <f t="shared" si="1"/>
        <v>129.23</v>
      </c>
      <c r="G47" s="52">
        <f>'03'!E48</f>
        <v>28</v>
      </c>
      <c r="H47" s="53">
        <f t="shared" si="2"/>
        <v>36.18</v>
      </c>
      <c r="I47" s="53">
        <f t="shared" si="3"/>
        <v>165.41</v>
      </c>
      <c r="L47" s="173">
        <f>'03'!J48</f>
        <v>1.02804668</v>
      </c>
      <c r="M47" s="169">
        <f t="shared" si="4"/>
        <v>100.49</v>
      </c>
      <c r="N47" s="169">
        <f t="shared" si="5"/>
        <v>28.14</v>
      </c>
      <c r="O47" s="169">
        <f t="shared" si="6"/>
        <v>128.63</v>
      </c>
    </row>
    <row r="48" spans="1:15" ht="10.5">
      <c r="A48" s="11">
        <f>'03'!A49</f>
        <v>40148</v>
      </c>
      <c r="B48" s="51">
        <f>'03'!B49</f>
        <v>651.64</v>
      </c>
      <c r="C48" s="126">
        <v>15</v>
      </c>
      <c r="D48" s="51">
        <f t="shared" si="7"/>
        <v>97.75</v>
      </c>
      <c r="E48" s="9" t="str">
        <f>'03'!C49</f>
        <v>1,3172021893</v>
      </c>
      <c r="F48" s="10">
        <f t="shared" si="1"/>
        <v>128.76</v>
      </c>
      <c r="G48" s="52">
        <f>'03'!E49</f>
        <v>27.5</v>
      </c>
      <c r="H48" s="53">
        <f t="shared" si="2"/>
        <v>35.41</v>
      </c>
      <c r="I48" s="53">
        <f t="shared" si="3"/>
        <v>164.17</v>
      </c>
      <c r="L48" s="173">
        <f>'03'!J49</f>
        <v>1.02804668</v>
      </c>
      <c r="M48" s="169">
        <f t="shared" si="4"/>
        <v>100.49</v>
      </c>
      <c r="N48" s="169">
        <f t="shared" si="5"/>
        <v>27.63</v>
      </c>
      <c r="O48" s="169">
        <f t="shared" si="6"/>
        <v>128.12</v>
      </c>
    </row>
    <row r="49" spans="1:15" ht="10.5">
      <c r="A49" s="11" t="str">
        <f>'03'!A50</f>
        <v>Abono/09</v>
      </c>
      <c r="B49" s="51">
        <f>'03'!B50</f>
        <v>651.64</v>
      </c>
      <c r="C49" s="126">
        <v>15</v>
      </c>
      <c r="D49" s="51">
        <f t="shared" si="7"/>
        <v>97.75</v>
      </c>
      <c r="E49" s="9" t="str">
        <f>'03'!C50</f>
        <v>1,3172021893</v>
      </c>
      <c r="F49" s="10">
        <f t="shared" si="1"/>
        <v>128.76</v>
      </c>
      <c r="G49" s="52">
        <f>'03'!E50</f>
        <v>27.5</v>
      </c>
      <c r="H49" s="53">
        <f t="shared" si="2"/>
        <v>35.41</v>
      </c>
      <c r="I49" s="53">
        <f t="shared" si="3"/>
        <v>164.17</v>
      </c>
      <c r="L49" s="173">
        <f>'03'!J50</f>
        <v>1.02804668</v>
      </c>
      <c r="M49" s="169">
        <f t="shared" si="4"/>
        <v>100.49</v>
      </c>
      <c r="N49" s="169">
        <f t="shared" si="5"/>
        <v>27.63</v>
      </c>
      <c r="O49" s="169">
        <f t="shared" si="6"/>
        <v>128.12</v>
      </c>
    </row>
    <row r="50" spans="1:15" ht="10.5">
      <c r="A50" s="11">
        <f>'03'!A51</f>
        <v>40179</v>
      </c>
      <c r="B50" s="51">
        <f>'03'!B51</f>
        <v>701.95</v>
      </c>
      <c r="C50" s="126">
        <v>15</v>
      </c>
      <c r="D50" s="51">
        <f t="shared" si="7"/>
        <v>105.29</v>
      </c>
      <c r="E50" s="9" t="str">
        <f>'03'!C51</f>
        <v>1,3140484730</v>
      </c>
      <c r="F50" s="10">
        <f t="shared" si="1"/>
        <v>138.36</v>
      </c>
      <c r="G50" s="52">
        <f>'03'!E51</f>
        <v>27</v>
      </c>
      <c r="H50" s="53">
        <f t="shared" si="2"/>
        <v>37.36</v>
      </c>
      <c r="I50" s="53">
        <f t="shared" si="3"/>
        <v>175.72</v>
      </c>
      <c r="L50" s="173">
        <f>'03'!J51</f>
        <v>1.02749902</v>
      </c>
      <c r="M50" s="169">
        <f t="shared" si="4"/>
        <v>108.19</v>
      </c>
      <c r="N50" s="169">
        <f t="shared" si="5"/>
        <v>29.21</v>
      </c>
      <c r="O50" s="169">
        <f t="shared" si="6"/>
        <v>137.4</v>
      </c>
    </row>
    <row r="51" spans="1:15" ht="10.5">
      <c r="A51" s="11">
        <f>'03'!A52</f>
        <v>40210</v>
      </c>
      <c r="B51" s="51">
        <f>'03'!B52</f>
        <v>701.95</v>
      </c>
      <c r="C51" s="126">
        <v>15</v>
      </c>
      <c r="D51" s="51">
        <f t="shared" si="7"/>
        <v>105.29</v>
      </c>
      <c r="E51" s="9" t="str">
        <f>'03'!C52</f>
        <v>1,3025857186</v>
      </c>
      <c r="F51" s="10">
        <f t="shared" si="1"/>
        <v>137.15</v>
      </c>
      <c r="G51" s="52">
        <f>'03'!E52</f>
        <v>26.5</v>
      </c>
      <c r="H51" s="53">
        <f t="shared" si="2"/>
        <v>36.34</v>
      </c>
      <c r="I51" s="53">
        <f t="shared" si="3"/>
        <v>173.49</v>
      </c>
      <c r="L51" s="173">
        <f>'03'!J52</f>
        <v>1.02749902</v>
      </c>
      <c r="M51" s="169">
        <f t="shared" si="4"/>
        <v>108.19</v>
      </c>
      <c r="N51" s="169">
        <f t="shared" si="5"/>
        <v>28.67</v>
      </c>
      <c r="O51" s="169">
        <f t="shared" si="6"/>
        <v>136.86</v>
      </c>
    </row>
    <row r="52" spans="1:15" ht="10.5">
      <c r="A52" s="11">
        <f>'03'!A53</f>
        <v>40238</v>
      </c>
      <c r="B52" s="51">
        <f>'03'!B53</f>
        <v>701.95</v>
      </c>
      <c r="C52" s="126">
        <v>15</v>
      </c>
      <c r="D52" s="51">
        <f t="shared" si="7"/>
        <v>105.29</v>
      </c>
      <c r="E52" s="9" t="str">
        <f>'03'!C53</f>
        <v>1,2935310016</v>
      </c>
      <c r="F52" s="10">
        <f t="shared" si="1"/>
        <v>136.2</v>
      </c>
      <c r="G52" s="52">
        <f>'03'!E53</f>
        <v>26</v>
      </c>
      <c r="H52" s="53">
        <f t="shared" si="2"/>
        <v>35.41</v>
      </c>
      <c r="I52" s="53">
        <f t="shared" si="3"/>
        <v>171.61</v>
      </c>
      <c r="L52" s="173">
        <f>'03'!J53</f>
        <v>1.02749902</v>
      </c>
      <c r="M52" s="169">
        <f t="shared" si="4"/>
        <v>108.19</v>
      </c>
      <c r="N52" s="169">
        <f t="shared" si="5"/>
        <v>28.13</v>
      </c>
      <c r="O52" s="169">
        <f t="shared" si="6"/>
        <v>136.32</v>
      </c>
    </row>
    <row r="53" spans="1:15" ht="10.5">
      <c r="A53" s="11">
        <f>'03'!A54</f>
        <v>40269</v>
      </c>
      <c r="B53" s="51">
        <f>'03'!B54</f>
        <v>701.95</v>
      </c>
      <c r="C53" s="126">
        <v>15</v>
      </c>
      <c r="D53" s="51">
        <f t="shared" si="7"/>
        <v>105.29</v>
      </c>
      <c r="E53" s="9" t="str">
        <f>'03'!C54</f>
        <v>1,2844116787</v>
      </c>
      <c r="F53" s="10">
        <f t="shared" si="1"/>
        <v>135.24</v>
      </c>
      <c r="G53" s="52">
        <f>'03'!E54</f>
        <v>25.5</v>
      </c>
      <c r="H53" s="53">
        <f t="shared" si="2"/>
        <v>34.49</v>
      </c>
      <c r="I53" s="53">
        <f t="shared" si="3"/>
        <v>169.73</v>
      </c>
      <c r="L53" s="173">
        <f>'03'!J54</f>
        <v>1.02668589</v>
      </c>
      <c r="M53" s="169">
        <f t="shared" si="4"/>
        <v>108.1</v>
      </c>
      <c r="N53" s="169">
        <f t="shared" si="5"/>
        <v>27.57</v>
      </c>
      <c r="O53" s="169">
        <f t="shared" si="6"/>
        <v>135.67</v>
      </c>
    </row>
    <row r="54" spans="1:15" ht="10.5">
      <c r="A54" s="11">
        <f>'03'!A55</f>
        <v>40299</v>
      </c>
      <c r="B54" s="51">
        <f>'03'!B55</f>
        <v>701.95</v>
      </c>
      <c r="C54" s="126">
        <v>15</v>
      </c>
      <c r="D54" s="51">
        <f t="shared" si="7"/>
        <v>105.29</v>
      </c>
      <c r="E54" s="9" t="str">
        <f>'03'!C55</f>
        <v>1,2751034237</v>
      </c>
      <c r="F54" s="10">
        <f t="shared" si="1"/>
        <v>134.26</v>
      </c>
      <c r="G54" s="52">
        <f>'03'!E55</f>
        <v>25</v>
      </c>
      <c r="H54" s="53">
        <f t="shared" si="2"/>
        <v>33.57</v>
      </c>
      <c r="I54" s="53">
        <f t="shared" si="3"/>
        <v>167.83</v>
      </c>
      <c r="L54" s="173">
        <f>'03'!J55</f>
        <v>1.02668589</v>
      </c>
      <c r="M54" s="169">
        <f t="shared" si="4"/>
        <v>108.1</v>
      </c>
      <c r="N54" s="169">
        <f t="shared" si="5"/>
        <v>27.03</v>
      </c>
      <c r="O54" s="169">
        <f t="shared" si="6"/>
        <v>135.13</v>
      </c>
    </row>
    <row r="55" spans="1:15" ht="10.5">
      <c r="A55" s="11">
        <f>'03'!A56</f>
        <v>40330</v>
      </c>
      <c r="B55" s="51">
        <f>'03'!B56</f>
        <v>701.95</v>
      </c>
      <c r="C55" s="126">
        <v>15</v>
      </c>
      <c r="D55" s="51">
        <f>B55*C55%</f>
        <v>105.29</v>
      </c>
      <c r="E55" s="9" t="str">
        <f>'03'!C56</f>
        <v>1,2696439547</v>
      </c>
      <c r="F55" s="10">
        <f t="shared" si="1"/>
        <v>133.68</v>
      </c>
      <c r="G55" s="52">
        <f>'03'!E56</f>
        <v>24.5</v>
      </c>
      <c r="H55" s="53">
        <f t="shared" si="2"/>
        <v>32.75</v>
      </c>
      <c r="I55" s="53">
        <f t="shared" si="3"/>
        <v>166.43</v>
      </c>
      <c r="L55" s="173">
        <f>'03'!J56</f>
        <v>1.02616255</v>
      </c>
      <c r="M55" s="169">
        <f t="shared" si="4"/>
        <v>108.04</v>
      </c>
      <c r="N55" s="169">
        <f t="shared" si="5"/>
        <v>26.47</v>
      </c>
      <c r="O55" s="169">
        <f t="shared" si="6"/>
        <v>134.51</v>
      </c>
    </row>
    <row r="56" spans="1:15" ht="10.5">
      <c r="A56" s="11">
        <f>'03'!A57</f>
        <v>40360</v>
      </c>
      <c r="B56" s="51">
        <f>'03'!B57</f>
        <v>701.95</v>
      </c>
      <c r="C56" s="126">
        <v>15</v>
      </c>
      <c r="D56" s="51">
        <f>B56*C56%</f>
        <v>105.29</v>
      </c>
      <c r="E56" s="9" t="str">
        <f>'03'!C57</f>
        <v>1,2710421010</v>
      </c>
      <c r="F56" s="10">
        <f t="shared" si="1"/>
        <v>133.83</v>
      </c>
      <c r="G56" s="52">
        <f>'03'!E57</f>
        <v>24</v>
      </c>
      <c r="H56" s="53">
        <f t="shared" si="2"/>
        <v>32.12</v>
      </c>
      <c r="I56" s="53">
        <f t="shared" si="3"/>
        <v>165.95</v>
      </c>
      <c r="L56" s="173">
        <f>'03'!J57</f>
        <v>1.02555849</v>
      </c>
      <c r="M56" s="169">
        <f t="shared" si="4"/>
        <v>107.98</v>
      </c>
      <c r="N56" s="169">
        <f t="shared" si="5"/>
        <v>25.92</v>
      </c>
      <c r="O56" s="169">
        <f t="shared" si="6"/>
        <v>133.9</v>
      </c>
    </row>
    <row r="57" spans="1:15" ht="10.5">
      <c r="A57" s="11">
        <f>'03'!A58</f>
        <v>40391</v>
      </c>
      <c r="B57" s="51">
        <f>'03'!B58</f>
        <v>701.95</v>
      </c>
      <c r="C57" s="126">
        <v>15</v>
      </c>
      <c r="D57" s="51">
        <f>B57*C57%</f>
        <v>105.29</v>
      </c>
      <c r="E57" s="9" t="str">
        <f>'03'!C58</f>
        <v>1,2719324537</v>
      </c>
      <c r="F57" s="10">
        <f t="shared" si="1"/>
        <v>133.92</v>
      </c>
      <c r="G57" s="52">
        <f>'03'!E58</f>
        <v>23.5</v>
      </c>
      <c r="H57" s="53">
        <f t="shared" si="2"/>
        <v>31.47</v>
      </c>
      <c r="I57" s="53">
        <f t="shared" si="3"/>
        <v>165.39</v>
      </c>
      <c r="L57" s="173">
        <f>'03'!J58</f>
        <v>1.02437943</v>
      </c>
      <c r="M57" s="169">
        <f t="shared" si="4"/>
        <v>107.86</v>
      </c>
      <c r="N57" s="169">
        <f t="shared" si="5"/>
        <v>25.35</v>
      </c>
      <c r="O57" s="169">
        <f t="shared" si="6"/>
        <v>133.21</v>
      </c>
    </row>
    <row r="58" spans="1:9" ht="10.5">
      <c r="A58" s="34"/>
      <c r="B58" s="61"/>
      <c r="C58" s="61"/>
      <c r="D58" s="61"/>
      <c r="E58" s="54"/>
      <c r="F58" s="12"/>
      <c r="G58" s="62"/>
      <c r="H58" s="55"/>
      <c r="I58" s="55"/>
    </row>
    <row r="59" spans="1:15" ht="12.75">
      <c r="A59" s="6"/>
      <c r="B59" s="127"/>
      <c r="C59" s="128"/>
      <c r="D59" s="141">
        <f>SUM(D20:D57)</f>
        <v>3588.5</v>
      </c>
      <c r="E59"/>
      <c r="F59" s="141">
        <f>SUM(F20:F57)</f>
        <v>4876.97</v>
      </c>
      <c r="H59" s="141">
        <f>SUM(H20:H57)</f>
        <v>1625.15</v>
      </c>
      <c r="I59" s="141">
        <f>SUM(I20:I57)</f>
        <v>6502.12</v>
      </c>
      <c r="J59" s="5"/>
      <c r="M59" s="141">
        <f>SUM(M20:M57)</f>
        <v>3801.07</v>
      </c>
      <c r="N59" s="141">
        <f>SUM(N20:N57)</f>
        <v>1264.15</v>
      </c>
      <c r="O59" s="141">
        <f>SUM(O20:O57)</f>
        <v>5065.22</v>
      </c>
    </row>
    <row r="60" ht="12.75">
      <c r="E60"/>
    </row>
    <row r="61" ht="12.75">
      <c r="E61"/>
    </row>
    <row r="62" spans="5:14" ht="12.75">
      <c r="E62"/>
      <c r="L62" s="196" t="s">
        <v>741</v>
      </c>
      <c r="M62" s="196"/>
      <c r="N62" s="196"/>
    </row>
    <row r="63" spans="5:14" ht="12.75">
      <c r="E63"/>
      <c r="L63" s="1"/>
      <c r="M63" s="194"/>
      <c r="N63" s="195" t="s">
        <v>742</v>
      </c>
    </row>
  </sheetData>
  <sheetProtection/>
  <hyperlinks>
    <hyperlink ref="N63" r:id="rId1" display="www.sentença.com.br"/>
  </hyperlinks>
  <printOptions/>
  <pageMargins left="0.984251968503937" right="0.5905511811023623" top="1.1811023622047245" bottom="0.3937007874015748" header="0.31496062992125984" footer="0.31496062992125984"/>
  <pageSetup horizontalDpi="600" verticalDpi="600" orientation="portrait" paperSize="9" scale="95" r:id="rId2"/>
  <headerFooter>
    <oddHeader>&amp;R&amp;"Tahoma,Normal"
&amp;8Anexo: 04
Folha: 0&amp;P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20">
      <selection activeCell="I49" sqref="I49"/>
    </sheetView>
  </sheetViews>
  <sheetFormatPr defaultColWidth="11.421875" defaultRowHeight="12.75"/>
  <cols>
    <col min="1" max="1" width="2.28125" style="82" customWidth="1"/>
    <col min="2" max="2" width="4.8515625" style="82" customWidth="1"/>
    <col min="3" max="3" width="2.57421875" style="82" customWidth="1"/>
    <col min="4" max="4" width="33.421875" style="82" customWidth="1"/>
    <col min="5" max="5" width="21.00390625" style="82" customWidth="1"/>
    <col min="6" max="6" width="2.28125" style="82" customWidth="1"/>
    <col min="7" max="7" width="12.421875" style="82" customWidth="1"/>
    <col min="8" max="8" width="2.00390625" style="82" customWidth="1"/>
    <col min="9" max="9" width="13.28125" style="82" customWidth="1"/>
    <col min="10" max="10" width="0.2890625" style="82" customWidth="1"/>
    <col min="11" max="11" width="11.421875" style="82" customWidth="1"/>
    <col min="12" max="12" width="10.421875" style="82" customWidth="1"/>
    <col min="13" max="16384" width="11.421875" style="82" customWidth="1"/>
  </cols>
  <sheetData>
    <row r="1" spans="6:9" ht="12.75">
      <c r="F1" s="83"/>
      <c r="H1" s="84"/>
      <c r="I1" s="85"/>
    </row>
    <row r="2" spans="6:9" ht="10.5">
      <c r="F2" s="83"/>
      <c r="H2" s="83"/>
      <c r="I2" s="83"/>
    </row>
    <row r="3" ht="10.5" customHeight="1">
      <c r="F3" s="83"/>
    </row>
    <row r="4" ht="0.75" customHeight="1" hidden="1">
      <c r="F4" s="83"/>
    </row>
    <row r="5" spans="1:10" ht="18">
      <c r="A5" s="192" t="s">
        <v>9</v>
      </c>
      <c r="B5" s="192"/>
      <c r="C5" s="192"/>
      <c r="D5" s="192"/>
      <c r="E5" s="192"/>
      <c r="F5" s="192"/>
      <c r="G5" s="192"/>
      <c r="H5" s="192"/>
      <c r="I5" s="192"/>
      <c r="J5" s="192"/>
    </row>
    <row r="6" spans="4:9" ht="16.5" customHeight="1">
      <c r="D6" s="86"/>
      <c r="E6" s="87"/>
      <c r="F6" s="87"/>
      <c r="G6" s="87"/>
      <c r="H6" s="87"/>
      <c r="I6" s="87"/>
    </row>
    <row r="7" spans="1:5" s="1" customFormat="1" ht="10.5">
      <c r="A7" s="1" t="s">
        <v>738</v>
      </c>
      <c r="E7" s="36"/>
    </row>
    <row r="8" spans="1:5" s="1" customFormat="1" ht="10.5">
      <c r="A8" s="1" t="s">
        <v>740</v>
      </c>
      <c r="E8" s="36"/>
    </row>
    <row r="9" spans="1:5" s="1" customFormat="1" ht="10.5">
      <c r="A9" s="1" t="s">
        <v>739</v>
      </c>
      <c r="E9" s="36"/>
    </row>
    <row r="10" spans="1:6" ht="18" customHeight="1">
      <c r="A10" s="88"/>
      <c r="B10" s="88"/>
      <c r="C10" s="88"/>
      <c r="F10" s="83"/>
    </row>
    <row r="11" spans="1:10" ht="12" customHeight="1">
      <c r="A11" s="89"/>
      <c r="B11" s="90"/>
      <c r="C11" s="90"/>
      <c r="D11" s="90"/>
      <c r="E11" s="90"/>
      <c r="F11" s="91"/>
      <c r="G11" s="90"/>
      <c r="H11" s="90"/>
      <c r="I11" s="90"/>
      <c r="J11" s="92"/>
    </row>
    <row r="12" spans="1:10" ht="12.75">
      <c r="A12" s="93"/>
      <c r="B12" s="94"/>
      <c r="C12" s="94"/>
      <c r="D12" s="95" t="s">
        <v>86</v>
      </c>
      <c r="E12" s="94"/>
      <c r="F12" s="96"/>
      <c r="G12" s="97" t="s">
        <v>87</v>
      </c>
      <c r="H12" s="97"/>
      <c r="I12" s="97"/>
      <c r="J12" s="98"/>
    </row>
    <row r="13" spans="1:10" ht="10.5">
      <c r="A13" s="93"/>
      <c r="B13" s="94"/>
      <c r="C13" s="94"/>
      <c r="D13" s="94"/>
      <c r="E13" s="94"/>
      <c r="F13" s="99"/>
      <c r="G13" s="97" t="s">
        <v>88</v>
      </c>
      <c r="H13" s="97"/>
      <c r="I13" s="97"/>
      <c r="J13" s="98"/>
    </row>
    <row r="14" spans="1:10" ht="10.5">
      <c r="A14" s="93"/>
      <c r="B14" s="94"/>
      <c r="C14" s="94"/>
      <c r="D14" s="94"/>
      <c r="E14" s="94"/>
      <c r="F14" s="99"/>
      <c r="G14" s="96"/>
      <c r="H14" s="96"/>
      <c r="I14" s="96"/>
      <c r="J14" s="98"/>
    </row>
    <row r="15" spans="1:10" ht="10.5" customHeight="1">
      <c r="A15" s="93"/>
      <c r="B15" s="94"/>
      <c r="C15" s="94"/>
      <c r="D15" s="100" t="s">
        <v>130</v>
      </c>
      <c r="E15" s="94"/>
      <c r="F15" s="101"/>
      <c r="G15" s="94"/>
      <c r="H15" s="94"/>
      <c r="I15" s="94"/>
      <c r="J15" s="98"/>
    </row>
    <row r="16" spans="1:12" ht="10.5">
      <c r="A16" s="93"/>
      <c r="B16" s="94" t="s">
        <v>89</v>
      </c>
      <c r="C16" s="102" t="s">
        <v>5</v>
      </c>
      <c r="D16" s="103" t="s">
        <v>90</v>
      </c>
      <c r="E16" s="104"/>
      <c r="F16" s="101" t="s">
        <v>8</v>
      </c>
      <c r="G16" s="105">
        <f>'03'!B110</f>
        <v>63733.49</v>
      </c>
      <c r="H16" s="105"/>
      <c r="I16" s="105"/>
      <c r="J16" s="98"/>
      <c r="L16" s="174"/>
    </row>
    <row r="17" spans="1:12" ht="10.5">
      <c r="A17" s="93"/>
      <c r="B17" s="94" t="s">
        <v>91</v>
      </c>
      <c r="C17" s="102" t="s">
        <v>5</v>
      </c>
      <c r="D17" s="103" t="s">
        <v>92</v>
      </c>
      <c r="E17" s="104"/>
      <c r="F17" s="101" t="s">
        <v>8</v>
      </c>
      <c r="G17" s="105">
        <f>'03'!D110-'03'!B110</f>
        <v>13573.03</v>
      </c>
      <c r="H17" s="105"/>
      <c r="I17" s="105"/>
      <c r="J17" s="98"/>
      <c r="L17" s="174"/>
    </row>
    <row r="18" spans="1:12" ht="10.5">
      <c r="A18" s="93"/>
      <c r="B18" s="94" t="s">
        <v>93</v>
      </c>
      <c r="C18" s="102" t="s">
        <v>5</v>
      </c>
      <c r="D18" s="103" t="s">
        <v>94</v>
      </c>
      <c r="E18" s="104"/>
      <c r="F18" s="101" t="s">
        <v>8</v>
      </c>
      <c r="G18" s="105">
        <f>'03'!F110</f>
        <v>16117.85</v>
      </c>
      <c r="H18" s="105"/>
      <c r="I18" s="105"/>
      <c r="J18" s="98"/>
      <c r="L18" s="174"/>
    </row>
    <row r="19" spans="1:12" ht="12" customHeight="1">
      <c r="A19" s="93"/>
      <c r="B19" s="94"/>
      <c r="C19" s="94"/>
      <c r="D19" s="94"/>
      <c r="E19" s="94"/>
      <c r="F19" s="101"/>
      <c r="G19" s="94"/>
      <c r="H19" s="94"/>
      <c r="I19" s="94"/>
      <c r="J19" s="98"/>
      <c r="L19" s="174"/>
    </row>
    <row r="20" spans="1:10" s="133" customFormat="1" ht="12.75" customHeight="1">
      <c r="A20" s="154"/>
      <c r="B20" s="155" t="s">
        <v>95</v>
      </c>
      <c r="C20" s="156" t="s">
        <v>5</v>
      </c>
      <c r="D20" s="155" t="s">
        <v>132</v>
      </c>
      <c r="E20" s="157"/>
      <c r="F20" s="158" t="s">
        <v>8</v>
      </c>
      <c r="G20" s="159">
        <f>SUM(G15:G18)</f>
        <v>93424.37</v>
      </c>
      <c r="H20" s="160"/>
      <c r="I20" s="134"/>
      <c r="J20" s="161"/>
    </row>
    <row r="21" spans="1:10" ht="15.75" customHeight="1">
      <c r="A21" s="93"/>
      <c r="B21" s="94"/>
      <c r="C21" s="94"/>
      <c r="D21" s="94"/>
      <c r="E21" s="94"/>
      <c r="F21" s="101"/>
      <c r="G21" s="94"/>
      <c r="H21" s="94"/>
      <c r="I21" s="94"/>
      <c r="J21" s="98"/>
    </row>
    <row r="22" spans="1:10" ht="10.5" customHeight="1">
      <c r="A22" s="93"/>
      <c r="B22" s="94"/>
      <c r="C22" s="94"/>
      <c r="D22" s="100" t="s">
        <v>107</v>
      </c>
      <c r="E22" s="94"/>
      <c r="F22" s="101"/>
      <c r="G22" s="94"/>
      <c r="H22" s="94"/>
      <c r="I22" s="94"/>
      <c r="J22" s="98"/>
    </row>
    <row r="23" spans="1:10" ht="10.5">
      <c r="A23" s="93"/>
      <c r="B23" s="94" t="s">
        <v>96</v>
      </c>
      <c r="C23" s="102" t="s">
        <v>5</v>
      </c>
      <c r="D23" s="103" t="s">
        <v>90</v>
      </c>
      <c r="E23" s="104"/>
      <c r="F23" s="101" t="s">
        <v>8</v>
      </c>
      <c r="G23" s="105">
        <f>'04'!D59</f>
        <v>3588.5</v>
      </c>
      <c r="H23" s="105"/>
      <c r="I23" s="105"/>
      <c r="J23" s="98"/>
    </row>
    <row r="24" spans="1:10" ht="10.5">
      <c r="A24" s="93"/>
      <c r="B24" s="94" t="s">
        <v>97</v>
      </c>
      <c r="C24" s="102" t="s">
        <v>5</v>
      </c>
      <c r="D24" s="103" t="s">
        <v>92</v>
      </c>
      <c r="E24" s="104"/>
      <c r="F24" s="101" t="s">
        <v>8</v>
      </c>
      <c r="G24" s="105">
        <f>'04'!F59-'04'!D59</f>
        <v>1288.47</v>
      </c>
      <c r="H24" s="105"/>
      <c r="I24" s="105"/>
      <c r="J24" s="98"/>
    </row>
    <row r="25" spans="1:10" ht="10.5">
      <c r="A25" s="93"/>
      <c r="B25" s="94" t="s">
        <v>98</v>
      </c>
      <c r="C25" s="102" t="s">
        <v>5</v>
      </c>
      <c r="D25" s="103" t="s">
        <v>94</v>
      </c>
      <c r="E25" s="104"/>
      <c r="F25" s="101" t="s">
        <v>8</v>
      </c>
      <c r="G25" s="105">
        <f>'04'!H59</f>
        <v>1625.15</v>
      </c>
      <c r="H25" s="105"/>
      <c r="I25" s="105"/>
      <c r="J25" s="98"/>
    </row>
    <row r="26" spans="1:10" ht="12" customHeight="1">
      <c r="A26" s="93"/>
      <c r="B26" s="94"/>
      <c r="C26" s="94"/>
      <c r="D26" s="94"/>
      <c r="E26" s="94"/>
      <c r="F26" s="101"/>
      <c r="G26" s="94"/>
      <c r="H26" s="94"/>
      <c r="I26" s="94"/>
      <c r="J26" s="98"/>
    </row>
    <row r="27" spans="1:10" s="133" customFormat="1" ht="12.75" customHeight="1">
      <c r="A27" s="154"/>
      <c r="B27" s="157" t="s">
        <v>99</v>
      </c>
      <c r="C27" s="162" t="s">
        <v>5</v>
      </c>
      <c r="D27" s="157" t="s">
        <v>131</v>
      </c>
      <c r="E27" s="157"/>
      <c r="F27" s="158" t="s">
        <v>8</v>
      </c>
      <c r="G27" s="159">
        <f>SUM(G22:G25)</f>
        <v>6502.12</v>
      </c>
      <c r="H27" s="160"/>
      <c r="I27" s="134"/>
      <c r="J27" s="161"/>
    </row>
    <row r="28" spans="1:10" ht="15" customHeight="1">
      <c r="A28" s="93"/>
      <c r="B28" s="94"/>
      <c r="C28" s="94"/>
      <c r="D28" s="94"/>
      <c r="E28" s="94"/>
      <c r="F28" s="101"/>
      <c r="G28" s="94"/>
      <c r="H28" s="94"/>
      <c r="I28" s="94"/>
      <c r="J28" s="98"/>
    </row>
    <row r="29" spans="1:10" ht="0.75" customHeight="1">
      <c r="A29" s="93"/>
      <c r="B29" s="94"/>
      <c r="C29" s="94"/>
      <c r="D29" s="94"/>
      <c r="E29" s="94"/>
      <c r="F29" s="101"/>
      <c r="G29" s="94"/>
      <c r="H29" s="94"/>
      <c r="I29" s="94"/>
      <c r="J29" s="98"/>
    </row>
    <row r="30" spans="1:10" s="152" customFormat="1" ht="18.75" customHeight="1">
      <c r="A30" s="145"/>
      <c r="B30" s="146" t="s">
        <v>100</v>
      </c>
      <c r="C30" s="147" t="s">
        <v>5</v>
      </c>
      <c r="D30" s="146" t="s">
        <v>111</v>
      </c>
      <c r="E30" s="148"/>
      <c r="F30" s="149"/>
      <c r="G30" s="148"/>
      <c r="H30" s="148" t="s">
        <v>8</v>
      </c>
      <c r="I30" s="150">
        <f>G20+G27</f>
        <v>99926.49</v>
      </c>
      <c r="J30" s="151"/>
    </row>
    <row r="31" spans="1:10" s="113" customFormat="1" ht="19.5" customHeight="1">
      <c r="A31" s="106"/>
      <c r="B31" s="107"/>
      <c r="C31" s="108"/>
      <c r="D31" s="107"/>
      <c r="E31" s="109"/>
      <c r="F31" s="110"/>
      <c r="G31" s="109"/>
      <c r="H31" s="109"/>
      <c r="I31" s="111"/>
      <c r="J31" s="112"/>
    </row>
    <row r="32" spans="1:10" ht="12.75" hidden="1">
      <c r="A32" s="93"/>
      <c r="B32" s="94"/>
      <c r="C32" s="94"/>
      <c r="D32" s="114"/>
      <c r="E32" s="94"/>
      <c r="F32" s="101"/>
      <c r="G32" s="115"/>
      <c r="H32" s="101"/>
      <c r="I32" s="115"/>
      <c r="J32" s="98"/>
    </row>
    <row r="33" spans="1:10" s="6" customFormat="1" ht="13.5" customHeight="1">
      <c r="A33" s="142"/>
      <c r="B33" s="143"/>
      <c r="C33" s="143"/>
      <c r="D33" s="143" t="s">
        <v>135</v>
      </c>
      <c r="E33" s="143"/>
      <c r="F33" s="143"/>
      <c r="G33" s="153">
        <v>888.87</v>
      </c>
      <c r="H33" s="143"/>
      <c r="I33" s="143"/>
      <c r="J33" s="144">
        <f>'[1]02'!G76</f>
        <v>0</v>
      </c>
    </row>
    <row r="34" spans="1:10" ht="18" customHeight="1">
      <c r="A34" s="116"/>
      <c r="B34" s="117"/>
      <c r="C34" s="117"/>
      <c r="D34" s="117"/>
      <c r="E34" s="117"/>
      <c r="F34" s="118"/>
      <c r="G34" s="119"/>
      <c r="H34" s="119"/>
      <c r="I34" s="119"/>
      <c r="J34" s="120"/>
    </row>
    <row r="35" spans="6:9" ht="10.5">
      <c r="F35" s="83"/>
      <c r="G35" s="121"/>
      <c r="H35" s="121"/>
      <c r="I35" s="121"/>
    </row>
    <row r="36" ht="4.5" customHeight="1">
      <c r="F36" s="83"/>
    </row>
    <row r="37" spans="4:7" ht="11.25">
      <c r="D37" s="122"/>
      <c r="E37" s="130" t="s">
        <v>112</v>
      </c>
      <c r="F37" s="131"/>
      <c r="G37" s="131"/>
    </row>
    <row r="38" spans="4:9" ht="10.5">
      <c r="D38" s="123"/>
      <c r="E38" s="132" t="s">
        <v>113</v>
      </c>
      <c r="F38" s="132"/>
      <c r="G38" s="132"/>
      <c r="H38" s="133"/>
      <c r="I38" s="133"/>
    </row>
    <row r="39" spans="4:9" ht="10.5">
      <c r="D39" s="124"/>
      <c r="E39" s="132" t="s">
        <v>114</v>
      </c>
      <c r="F39" s="132"/>
      <c r="G39" s="132"/>
      <c r="H39" s="134"/>
      <c r="I39" s="134"/>
    </row>
    <row r="40" spans="4:9" ht="10.5">
      <c r="D40" s="124"/>
      <c r="E40" s="132" t="s">
        <v>115</v>
      </c>
      <c r="F40" s="132"/>
      <c r="G40" s="132"/>
      <c r="H40" s="134"/>
      <c r="I40" s="134"/>
    </row>
    <row r="41" spans="6:9" ht="10.5">
      <c r="F41" s="83"/>
      <c r="G41" s="94"/>
      <c r="H41" s="94"/>
      <c r="I41" s="94"/>
    </row>
    <row r="42" spans="5:9" ht="10.5">
      <c r="E42" s="125"/>
      <c r="F42" s="83"/>
      <c r="G42" s="94"/>
      <c r="H42" s="94"/>
      <c r="I42" s="94"/>
    </row>
    <row r="43" spans="5:9" ht="10.5">
      <c r="E43" s="196" t="s">
        <v>741</v>
      </c>
      <c r="F43" s="196"/>
      <c r="G43" s="196"/>
      <c r="H43" s="1"/>
      <c r="I43" s="1"/>
    </row>
    <row r="44" spans="5:9" ht="12.75">
      <c r="E44" s="1"/>
      <c r="F44" s="194"/>
      <c r="G44" s="195" t="s">
        <v>742</v>
      </c>
      <c r="H44" s="1"/>
      <c r="I44" s="1"/>
    </row>
    <row r="48" ht="13.5" customHeight="1"/>
  </sheetData>
  <sheetProtection/>
  <mergeCells count="1">
    <mergeCell ref="A5:J5"/>
  </mergeCells>
  <hyperlinks>
    <hyperlink ref="G44" r:id="rId1" display="www.sentença.com.br"/>
  </hyperlinks>
  <printOptions/>
  <pageMargins left="1.6929133858267718" right="0.9055118110236221" top="1.1811023622047245" bottom="0.5905511811023623" header="0.31496062992125984" footer="0.31496062992125984"/>
  <pageSetup horizontalDpi="600" verticalDpi="600" orientation="landscape" paperSize="9" r:id="rId2"/>
  <headerFooter>
    <oddHeader>&amp;R
&amp;"Tahoma,Normal"&amp;8Anexo: 05
Folha: 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PONCIANO DE CARVALHO</dc:creator>
  <cp:keywords/>
  <dc:description/>
  <cp:lastModifiedBy>User</cp:lastModifiedBy>
  <cp:lastPrinted>2014-09-26T20:53:54Z</cp:lastPrinted>
  <dcterms:created xsi:type="dcterms:W3CDTF">1998-08-25T13:05:12Z</dcterms:created>
  <dcterms:modified xsi:type="dcterms:W3CDTF">2016-03-22T12:59:25Z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